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870" windowWidth="15300" windowHeight="6435" activeTab="0"/>
  </bookViews>
  <sheets>
    <sheet name="Single Factor" sheetId="1" r:id="rId1"/>
    <sheet name="Tonnage Calc (do not change)" sheetId="2" r:id="rId2"/>
  </sheets>
  <definedNames/>
  <calcPr fullCalcOnLoad="1"/>
</workbook>
</file>

<file path=xl/sharedStrings.xml><?xml version="1.0" encoding="utf-8"?>
<sst xmlns="http://schemas.openxmlformats.org/spreadsheetml/2006/main" count="119" uniqueCount="86">
  <si>
    <t>Monday</t>
  </si>
  <si>
    <t>Squat</t>
  </si>
  <si>
    <t xml:space="preserve"> </t>
  </si>
  <si>
    <t>Exercise</t>
  </si>
  <si>
    <t>Reps</t>
  </si>
  <si>
    <t>Bench</t>
  </si>
  <si>
    <t>Row</t>
  </si>
  <si>
    <t>Assistance:</t>
  </si>
  <si>
    <t>2 Sets of Weighted Hypers</t>
  </si>
  <si>
    <t>4 Sets of Weighted Situps</t>
  </si>
  <si>
    <t>Wednesday</t>
  </si>
  <si>
    <t>Incline</t>
  </si>
  <si>
    <t>Incline Bench</t>
  </si>
  <si>
    <t>Deadlift</t>
  </si>
  <si>
    <t>3 Sets of Situps</t>
  </si>
  <si>
    <t>Friday</t>
  </si>
  <si>
    <t>Assistance</t>
  </si>
  <si>
    <t>3 Sets of Barbell Curls x 8 reps</t>
  </si>
  <si>
    <t>3 Sets of Weighted Dips x 5-8 reps</t>
  </si>
  <si>
    <t>3 Sets of Triceps Extensions x 8 reps</t>
  </si>
  <si>
    <t>Dead</t>
  </si>
  <si>
    <t>5RM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</si>
  <si>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</si>
  <si>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</si>
  <si>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</si>
  <si>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</si>
  <si>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</si>
  <si>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</si>
  <si>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</si>
  <si>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</si>
  <si>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</si>
  <si>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1RM</t>
  </si>
  <si>
    <t>Test Weight</t>
  </si>
  <si>
    <t>Reps Achieved (&lt;12)</t>
  </si>
  <si>
    <t>Day</t>
  </si>
  <si>
    <t>Wednesady</t>
  </si>
  <si>
    <t>Core Exercise Tonnage</t>
  </si>
  <si>
    <t>Set Interval</t>
  </si>
  <si>
    <t>Generally 10-15%</t>
  </si>
  <si>
    <t>Tonnage Cutoff</t>
  </si>
  <si>
    <t>Given % of Single Rep Max for Inclusion in Relevant Tonnage</t>
  </si>
  <si>
    <t>Relevant Tonnage</t>
  </si>
  <si>
    <t>Squat 1RM</t>
  </si>
  <si>
    <t>Bench 1RM</t>
  </si>
  <si>
    <t>Row 1RM</t>
  </si>
  <si>
    <t>Incline 1RM</t>
  </si>
  <si>
    <t>Deadlift 1RM</t>
  </si>
  <si>
    <t>Weekly</t>
  </si>
  <si>
    <t>Tonnage w/Significance Cutoff</t>
  </si>
  <si>
    <t xml:space="preserve">NOTE: </t>
  </si>
  <si>
    <t>All this sheet does is calculate the tonnage incorporating the specified cutoff parameter on the first sheet (i.e. if &lt;, then 0, otherwise X)</t>
  </si>
  <si>
    <t>Don't Change or Touch Anything</t>
  </si>
  <si>
    <t>These estimats are more accurate with lower rep tests and lifters who train using lower reps</t>
  </si>
  <si>
    <t>i.e. testing with a set of 12 and a lifter who is typically used to 10-15 reps is going to decrease accuracy.</t>
  </si>
  <si>
    <t>Set Interval is the percent change between sets based on the top set of the day for a given exercise.</t>
  </si>
  <si>
    <t>Test Weight and Reps Achieved is to help you calculate your single rep max and 5 rep max.</t>
  </si>
  <si>
    <t>The lower this value the less space between sets (i.e. higher workload and more density) the greater</t>
  </si>
  <si>
    <t>the possibility of fatiguing too soon and limiting progress (i.e. fewer weeks of progression or too weak for high performance on top sets)</t>
  </si>
  <si>
    <t>i.e. Weight Used X Reps = Tonnage.  The cutoff is to make the calculation more relevant and not count light sets</t>
  </si>
  <si>
    <t>towards the total since the impact from very light work is not going to be significant (this is common in practice)</t>
  </si>
  <si>
    <t>Instructions:</t>
  </si>
  <si>
    <t>Inputs:</t>
  </si>
  <si>
    <t>Template:</t>
  </si>
  <si>
    <t>Tonnage:</t>
  </si>
  <si>
    <t>BILL STARR 5x5</t>
  </si>
  <si>
    <t>A Base Version for Novice to Intermediate Lifters</t>
  </si>
  <si>
    <t>Linear Pre-Periodization</t>
  </si>
  <si>
    <t>Obviously most people will need to round the weights.  If you want to train by percents and be more precise with weight</t>
  </si>
  <si>
    <t>Only change yellow cells.  Do not alter the Tonnage Calc worksheet.</t>
  </si>
  <si>
    <t>selection than 5lbs incriments (i.e. two 2.5lbs plates), maybe look into microplates or even this really innovative/inexpensive</t>
  </si>
  <si>
    <t>microchain solution.  Unfortunately, this is more a problem for weaker/newer lifters as a given % of a small lift is inherently smaller.</t>
  </si>
  <si>
    <t>Tonnage is calculated based on core lifts, it is the combined sum of volume and intensity (%1RM).  Basically a proxy for workload.</t>
  </si>
  <si>
    <t>Introduction:</t>
  </si>
  <si>
    <t>This program is a template designed to match the program description linked above.</t>
  </si>
  <si>
    <t>It is not intended as a stand-alone, this is all just some raw estimation that would give a general trainee</t>
  </si>
  <si>
    <t>with a few years of experience a look at how the weights might be arranged.  In reality he will</t>
  </si>
  <si>
    <t>be estimating and resestimating as he runs through the program to peak everything at the right time.</t>
  </si>
  <si>
    <t>Obviously, given that this is all very general, someone who does this program even once will be able to set</t>
  </si>
  <si>
    <t>themseleves up much better in the future using even very limited experience, their brain, and a pencil rather</t>
  </si>
  <si>
    <t>than hoping all the assumptions I made here actually work for them.  Hopefully that's clear.</t>
  </si>
  <si>
    <t>and compact.  It's meant to sketch out the program and clarify the progression and is not meant</t>
  </si>
  <si>
    <t>as a substitute for 5 minutes of reading.  If you are investing yourself in this program over a series of weeks and</t>
  </si>
  <si>
    <t>care about your progress, it likely makes sense to read the damn description and make sure you have it right.</t>
  </si>
  <si>
    <t>Microloading and Fractional Plates</t>
  </si>
  <si>
    <t>I will also note that this is not a 6 week program, you continue making increases for as long as you are</t>
  </si>
  <si>
    <t>able to.  If you read the Program Description, you already know that.  I only included 6 weeks to make this simple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</si>
</sst>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8"/>
      <name val="Arial"/>
      <family val="2"/>
    </font>
    <font>
      <b/>
      <sz val="24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9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66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7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3" fillId="0" borderId="6" xfId="2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8" fontId="0" fillId="0" borderId="0" xfId="15" applyNumberForma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2" xfId="15" applyNumberFormat="1" applyBorder="1" applyAlignment="1">
      <alignment/>
    </xf>
    <xf numFmtId="0" fontId="9" fillId="3" borderId="7" xfId="0" applyFont="1" applyFill="1" applyBorder="1" applyAlignment="1">
      <alignment/>
    </xf>
    <xf numFmtId="0" fontId="10" fillId="0" borderId="6" xfId="2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elitemadcow1/Topics/Microloading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36">
      <selection activeCell="B50" sqref="B50"/>
    </sheetView>
  </sheetViews>
  <sheetFormatPr defaultColWidth="9.140625" defaultRowHeight="12.75"/>
  <cols>
    <col min="1" max="1" width="16.421875" style="0" customWidth="1"/>
    <col min="2" max="2" width="12.8515625" style="0" customWidth="1"/>
    <col min="3" max="3" width="19.8515625" style="0" customWidth="1"/>
    <col min="4" max="9" width="10.28125" style="0" bestFit="1" customWidth="1"/>
  </cols>
  <sheetData>
    <row r="1" spans="1:9" ht="30">
      <c r="A1" s="14"/>
      <c r="B1" s="15"/>
      <c r="C1" s="15"/>
      <c r="D1" s="15"/>
      <c r="E1" s="16" t="s">
        <v>64</v>
      </c>
      <c r="F1" s="15"/>
      <c r="G1" s="15"/>
      <c r="H1" s="15"/>
      <c r="I1" s="15"/>
    </row>
    <row r="2" spans="1:9" ht="18">
      <c r="A2" s="17"/>
      <c r="B2" s="18"/>
      <c r="C2" s="18"/>
      <c r="D2" s="18"/>
      <c r="E2" s="19" t="s">
        <v>65</v>
      </c>
      <c r="F2" s="18"/>
      <c r="G2" s="18"/>
      <c r="H2" s="18"/>
      <c r="I2" s="18"/>
    </row>
    <row r="3" spans="1:9" ht="18.75" thickBot="1">
      <c r="A3" s="35"/>
      <c r="B3" s="12"/>
      <c r="C3" s="12"/>
      <c r="D3" s="12"/>
      <c r="E3" s="13" t="s">
        <v>66</v>
      </c>
      <c r="F3" s="12"/>
      <c r="G3" s="12"/>
      <c r="H3" s="12"/>
      <c r="I3" s="12"/>
    </row>
    <row r="4" spans="1:11" ht="18">
      <c r="A4" s="20"/>
      <c r="B4" s="6"/>
      <c r="C4" s="21"/>
      <c r="D4" s="6"/>
      <c r="E4" s="6"/>
      <c r="F4" s="6"/>
      <c r="G4" s="6"/>
      <c r="H4" s="6"/>
      <c r="I4" s="6"/>
      <c r="K4" s="6"/>
    </row>
    <row r="5" spans="1:11" ht="12.75">
      <c r="A5" s="20"/>
      <c r="B5" s="6"/>
      <c r="C5" s="6"/>
      <c r="D5" s="6"/>
      <c r="E5" s="6"/>
      <c r="F5" s="6"/>
      <c r="G5" s="6"/>
      <c r="H5" s="6"/>
      <c r="I5" s="6"/>
      <c r="K5" s="6"/>
    </row>
    <row r="6" spans="1:11" ht="23.25">
      <c r="A6" s="22" t="s">
        <v>72</v>
      </c>
      <c r="B6" s="6"/>
      <c r="C6" s="6"/>
      <c r="D6" s="6"/>
      <c r="E6" s="6"/>
      <c r="F6" s="6"/>
      <c r="G6" s="6"/>
      <c r="H6" s="6"/>
      <c r="I6" s="6"/>
      <c r="K6" s="6"/>
    </row>
    <row r="7" spans="1:11" ht="12.75">
      <c r="A7" s="20"/>
      <c r="B7" s="6"/>
      <c r="C7" s="6"/>
      <c r="D7" s="6"/>
      <c r="E7" s="6"/>
      <c r="F7" s="6"/>
      <c r="G7" s="6"/>
      <c r="H7" s="6"/>
      <c r="I7" s="6"/>
      <c r="K7" s="6"/>
    </row>
    <row r="8" spans="1:11" ht="12.75">
      <c r="A8" s="37" t="s">
        <v>73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37" t="s">
        <v>74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37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37" t="s">
        <v>76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37" t="s">
        <v>77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37" t="s">
        <v>78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37" t="s">
        <v>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3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37" t="s">
        <v>84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37" t="s">
        <v>85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20" t="s">
        <v>80</v>
      </c>
      <c r="B18" s="6"/>
      <c r="C18" s="6"/>
      <c r="D18" s="6"/>
      <c r="E18" s="6"/>
      <c r="F18" s="6"/>
      <c r="G18" s="6"/>
      <c r="H18" s="6"/>
      <c r="I18" s="6"/>
      <c r="K18" s="6"/>
    </row>
    <row r="19" spans="1:11" ht="12.75">
      <c r="A19" s="20" t="s">
        <v>81</v>
      </c>
      <c r="B19" s="6"/>
      <c r="C19" s="6"/>
      <c r="D19" s="6"/>
      <c r="E19" s="6"/>
      <c r="F19" s="6"/>
      <c r="G19" s="6"/>
      <c r="H19" s="6"/>
      <c r="I19" s="6"/>
      <c r="K19" s="6"/>
    </row>
    <row r="20" spans="1:11" ht="12.75">
      <c r="A20" s="20" t="s">
        <v>82</v>
      </c>
      <c r="B20" s="6"/>
      <c r="C20" s="6"/>
      <c r="D20" s="6"/>
      <c r="E20" s="6"/>
      <c r="F20" s="6"/>
      <c r="G20" s="6"/>
      <c r="H20" s="6"/>
      <c r="I20" s="6"/>
      <c r="K20" s="6"/>
    </row>
    <row r="21" spans="1:11" ht="12.75">
      <c r="A21" s="20"/>
      <c r="B21" s="6"/>
      <c r="C21" s="6"/>
      <c r="D21" s="6"/>
      <c r="E21" s="6"/>
      <c r="F21" s="6"/>
      <c r="G21" s="6"/>
      <c r="H21" s="6"/>
      <c r="I21" s="6"/>
      <c r="K21" s="6"/>
    </row>
    <row r="22" spans="1:9" ht="23.25">
      <c r="A22" s="22" t="s">
        <v>60</v>
      </c>
      <c r="B22" s="6"/>
      <c r="C22" s="6"/>
      <c r="D22" s="6"/>
      <c r="E22" s="6"/>
      <c r="F22" s="6"/>
      <c r="G22" s="6"/>
      <c r="H22" s="6"/>
      <c r="I22" s="6"/>
    </row>
    <row r="23" spans="1:9" ht="12.75">
      <c r="A23" s="20"/>
      <c r="B23" s="6"/>
      <c r="C23" s="6"/>
      <c r="D23" s="6"/>
      <c r="E23" s="6"/>
      <c r="F23" s="6"/>
      <c r="G23" s="6"/>
      <c r="H23" s="6"/>
      <c r="I23" s="6"/>
    </row>
    <row r="24" spans="1:9" ht="12.75">
      <c r="A24" s="20" t="s">
        <v>68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20"/>
      <c r="B25" s="6"/>
      <c r="C25" s="6"/>
      <c r="D25" s="6"/>
      <c r="E25" s="6"/>
      <c r="F25" s="6"/>
      <c r="G25" s="6"/>
      <c r="H25" s="6"/>
      <c r="I25" s="6"/>
    </row>
    <row r="26" spans="1:9" ht="12.75">
      <c r="A26" s="20" t="s">
        <v>55</v>
      </c>
      <c r="B26" s="6"/>
      <c r="C26" s="6"/>
      <c r="D26" s="6"/>
      <c r="E26" s="6"/>
      <c r="F26" s="6"/>
      <c r="G26" s="6"/>
      <c r="H26" s="6"/>
      <c r="I26" s="6"/>
    </row>
    <row r="27" spans="1:9" ht="12.75">
      <c r="A27" s="20" t="s">
        <v>52</v>
      </c>
      <c r="B27" s="6"/>
      <c r="C27" s="6"/>
      <c r="D27" s="6"/>
      <c r="E27" s="6"/>
      <c r="F27" s="6"/>
      <c r="G27" s="6"/>
      <c r="H27" s="6"/>
      <c r="I27" s="6"/>
    </row>
    <row r="28" spans="1:9" ht="12.75">
      <c r="A28" s="20" t="s">
        <v>53</v>
      </c>
      <c r="B28" s="6"/>
      <c r="C28" s="6"/>
      <c r="D28" s="6"/>
      <c r="E28" s="6"/>
      <c r="F28" s="6"/>
      <c r="G28" s="6"/>
      <c r="H28" s="6"/>
      <c r="I28" s="6"/>
    </row>
    <row r="29" spans="1:9" ht="12.75">
      <c r="A29" s="20"/>
      <c r="B29" s="6"/>
      <c r="C29" s="6"/>
      <c r="D29" s="6"/>
      <c r="E29" s="6"/>
      <c r="F29" s="6"/>
      <c r="G29" s="6"/>
      <c r="H29" s="6"/>
      <c r="I29" s="6"/>
    </row>
    <row r="30" spans="1:9" ht="12.75">
      <c r="A30" s="20" t="s">
        <v>54</v>
      </c>
      <c r="B30" s="6"/>
      <c r="C30" s="6"/>
      <c r="D30" s="6"/>
      <c r="E30" s="6"/>
      <c r="F30" s="6"/>
      <c r="G30" s="6"/>
      <c r="H30" s="6"/>
      <c r="I30" s="6"/>
    </row>
    <row r="31" spans="1:9" ht="12.75">
      <c r="A31" s="20" t="s">
        <v>56</v>
      </c>
      <c r="B31" s="6"/>
      <c r="C31" s="6"/>
      <c r="D31" s="6"/>
      <c r="E31" s="6"/>
      <c r="F31" s="6"/>
      <c r="G31" s="6"/>
      <c r="H31" s="6"/>
      <c r="I31" s="6"/>
    </row>
    <row r="32" spans="1:9" ht="12.75">
      <c r="A32" s="20" t="s">
        <v>57</v>
      </c>
      <c r="B32" s="6"/>
      <c r="C32" s="6"/>
      <c r="D32" s="6"/>
      <c r="E32" s="6"/>
      <c r="F32" s="6"/>
      <c r="G32" s="6"/>
      <c r="H32" s="6"/>
      <c r="I32" s="6"/>
    </row>
    <row r="33" spans="1:9" ht="12.75">
      <c r="A33" s="20"/>
      <c r="B33" s="6"/>
      <c r="C33" s="6"/>
      <c r="D33" s="6"/>
      <c r="E33" s="6"/>
      <c r="F33" s="6"/>
      <c r="G33" s="6"/>
      <c r="H33" s="6"/>
      <c r="I33" s="6"/>
    </row>
    <row r="34" spans="1:9" ht="12.75">
      <c r="A34" s="20" t="s">
        <v>71</v>
      </c>
      <c r="B34" s="6"/>
      <c r="C34" s="6"/>
      <c r="D34" s="6"/>
      <c r="E34" s="6"/>
      <c r="F34" s="6"/>
      <c r="G34" s="6"/>
      <c r="H34" s="6"/>
      <c r="I34" s="6"/>
    </row>
    <row r="35" spans="1:9" ht="12.75">
      <c r="A35" s="20" t="s">
        <v>58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s="20" t="s">
        <v>59</v>
      </c>
      <c r="B36" s="6"/>
      <c r="C36" s="6"/>
      <c r="D36" s="6"/>
      <c r="E36" s="6"/>
      <c r="F36" s="6"/>
      <c r="G36" s="6"/>
      <c r="H36" s="6"/>
      <c r="I36" s="6"/>
    </row>
    <row r="37" spans="1:9" ht="12.75">
      <c r="A37" s="20"/>
      <c r="B37" s="6"/>
      <c r="C37" s="6"/>
      <c r="D37" s="6"/>
      <c r="E37" s="6"/>
      <c r="F37" s="6"/>
      <c r="G37" s="6"/>
      <c r="H37" s="6"/>
      <c r="I37" s="6"/>
    </row>
    <row r="38" spans="1:9" ht="12.75">
      <c r="A38" s="20" t="s">
        <v>67</v>
      </c>
      <c r="B38" s="6"/>
      <c r="C38" s="6"/>
      <c r="D38" s="6"/>
      <c r="E38" s="6"/>
      <c r="F38" s="6"/>
      <c r="G38" s="6"/>
      <c r="H38" s="6"/>
      <c r="I38" s="6"/>
    </row>
    <row r="39" spans="1:9" ht="12.75">
      <c r="A39" s="20" t="s">
        <v>69</v>
      </c>
      <c r="B39" s="6"/>
      <c r="C39" s="6"/>
      <c r="D39" s="6"/>
      <c r="E39" s="6"/>
      <c r="F39" s="6"/>
      <c r="G39" s="6"/>
      <c r="H39" s="6"/>
      <c r="I39" s="6"/>
    </row>
    <row r="40" spans="1:9" ht="12.75">
      <c r="A40" s="20" t="s">
        <v>70</v>
      </c>
      <c r="B40" s="6"/>
      <c r="C40" s="6"/>
      <c r="D40" s="6"/>
      <c r="E40" s="6"/>
      <c r="F40" s="6"/>
      <c r="G40" s="6"/>
      <c r="H40" s="6"/>
      <c r="I40" s="6"/>
    </row>
    <row r="41" spans="1:9" ht="12.75">
      <c r="A41" s="36" t="s">
        <v>83</v>
      </c>
      <c r="B41" s="6"/>
      <c r="C41" s="6"/>
      <c r="D41" s="6"/>
      <c r="E41" s="6"/>
      <c r="F41" s="6"/>
      <c r="G41" s="6"/>
      <c r="H41" s="6"/>
      <c r="I41" s="6"/>
    </row>
    <row r="42" spans="1:9" ht="12.75">
      <c r="A42" s="23"/>
      <c r="B42" s="6"/>
      <c r="C42" s="6"/>
      <c r="D42" s="6"/>
      <c r="E42" s="6"/>
      <c r="F42" s="6"/>
      <c r="G42" s="6"/>
      <c r="H42" s="6"/>
      <c r="I42" s="6"/>
    </row>
    <row r="43" spans="1:9" ht="23.25">
      <c r="A43" s="22" t="s">
        <v>61</v>
      </c>
      <c r="B43" s="6"/>
      <c r="C43" s="6"/>
      <c r="D43" s="6"/>
      <c r="E43" s="6"/>
      <c r="F43" s="6"/>
      <c r="G43" s="6"/>
      <c r="H43" s="6"/>
      <c r="I43" s="6"/>
    </row>
    <row r="44" spans="1:9" ht="12.75">
      <c r="A44" s="20"/>
      <c r="B44" s="6"/>
      <c r="C44" s="6"/>
      <c r="D44" s="6"/>
      <c r="E44" s="6"/>
      <c r="F44" s="6"/>
      <c r="G44" s="6"/>
      <c r="H44" s="6"/>
      <c r="I44" s="6"/>
    </row>
    <row r="45" spans="1:9" ht="12.75">
      <c r="A45" s="20"/>
      <c r="B45" s="24" t="s">
        <v>32</v>
      </c>
      <c r="C45" s="24" t="s">
        <v>33</v>
      </c>
      <c r="D45" s="24" t="s">
        <v>31</v>
      </c>
      <c r="E45" s="24" t="s">
        <v>21</v>
      </c>
      <c r="F45" s="24"/>
      <c r="G45" s="6"/>
      <c r="H45" s="6"/>
      <c r="I45" s="6"/>
    </row>
    <row r="46" spans="1:9" ht="12.75">
      <c r="A46" s="25" t="s">
        <v>1</v>
      </c>
      <c r="B46" s="3">
        <v>295</v>
      </c>
      <c r="C46" s="3">
        <v>5</v>
      </c>
      <c r="D46" s="26">
        <f>(B46)/(1.0278-(0.0278*C46))</f>
        <v>331.9081908190819</v>
      </c>
      <c r="E46" s="26">
        <f>D46*(1.0278-(0.0278*5))</f>
        <v>295</v>
      </c>
      <c r="F46" s="6"/>
      <c r="G46" s="6"/>
      <c r="H46" s="6"/>
      <c r="I46" s="6"/>
    </row>
    <row r="47" spans="1:9" ht="12.75">
      <c r="A47" s="25" t="s">
        <v>5</v>
      </c>
      <c r="B47" s="3">
        <v>210</v>
      </c>
      <c r="C47" s="3">
        <v>5</v>
      </c>
      <c r="D47" s="26">
        <f>(B47)/(1.0278-(0.0278*C47))</f>
        <v>236.27362736273628</v>
      </c>
      <c r="E47" s="26">
        <f>D47*(1.0278-(0.0278*5))</f>
        <v>210</v>
      </c>
      <c r="F47" s="6"/>
      <c r="G47" s="6"/>
      <c r="H47" s="6"/>
      <c r="I47" s="6"/>
    </row>
    <row r="48" spans="1:9" ht="12.75">
      <c r="A48" s="25" t="s">
        <v>6</v>
      </c>
      <c r="B48" s="3">
        <v>160</v>
      </c>
      <c r="C48" s="3">
        <v>5</v>
      </c>
      <c r="D48" s="26">
        <f>(B48)/(1.0278-(0.0278*C48))</f>
        <v>180.01800180018</v>
      </c>
      <c r="E48" s="26">
        <f>D48*(1.0278-(0.0278*5))</f>
        <v>160</v>
      </c>
      <c r="F48" s="6"/>
      <c r="G48" s="6"/>
      <c r="H48" s="6"/>
      <c r="I48" s="6"/>
    </row>
    <row r="49" spans="1:9" ht="12.75">
      <c r="A49" s="25" t="s">
        <v>20</v>
      </c>
      <c r="B49" s="3">
        <v>330</v>
      </c>
      <c r="C49" s="3">
        <v>5</v>
      </c>
      <c r="D49" s="26">
        <f>(B49)/(1.0278-(0.0278*C49))</f>
        <v>371.28712871287127</v>
      </c>
      <c r="E49" s="26">
        <f>D49*(1.0278-(0.0278*5))</f>
        <v>330</v>
      </c>
      <c r="F49" s="6"/>
      <c r="G49" s="6"/>
      <c r="H49" s="6"/>
      <c r="I49" s="6"/>
    </row>
    <row r="50" spans="1:9" ht="12.75">
      <c r="A50" s="25" t="s">
        <v>11</v>
      </c>
      <c r="B50" s="3">
        <v>195</v>
      </c>
      <c r="C50" s="3">
        <v>5</v>
      </c>
      <c r="D50" s="26">
        <f>(B50)/(1.0278-(0.0278*C50))</f>
        <v>219.3969396939694</v>
      </c>
      <c r="E50" s="26">
        <f>D50*(1.0278-(0.0278*5))</f>
        <v>195</v>
      </c>
      <c r="F50" s="6"/>
      <c r="G50" s="6"/>
      <c r="H50" s="6"/>
      <c r="I50" s="6"/>
    </row>
    <row r="51" spans="1:9" ht="12.75">
      <c r="A51" s="20"/>
      <c r="B51" s="6"/>
      <c r="C51" s="6"/>
      <c r="D51" s="6"/>
      <c r="E51" s="6"/>
      <c r="F51" s="6"/>
      <c r="G51" s="6"/>
      <c r="H51" s="6"/>
      <c r="I51" s="6"/>
    </row>
    <row r="52" spans="1:9" ht="12.75">
      <c r="A52" s="27" t="s">
        <v>37</v>
      </c>
      <c r="B52" s="11">
        <v>0.125</v>
      </c>
      <c r="C52" s="6" t="s">
        <v>38</v>
      </c>
      <c r="D52" s="6"/>
      <c r="E52" s="6"/>
      <c r="F52" s="6"/>
      <c r="G52" s="6"/>
      <c r="H52" s="6"/>
      <c r="I52" s="6"/>
    </row>
    <row r="53" spans="1:9" ht="12.75">
      <c r="A53" s="27" t="s">
        <v>39</v>
      </c>
      <c r="B53" s="9">
        <v>0.6</v>
      </c>
      <c r="C53" s="6" t="s">
        <v>40</v>
      </c>
      <c r="D53" s="6"/>
      <c r="E53" s="6"/>
      <c r="F53" s="6"/>
      <c r="G53" s="6"/>
      <c r="H53" s="6"/>
      <c r="I53" s="6"/>
    </row>
    <row r="54" spans="1:9" ht="12.75">
      <c r="A54" s="20"/>
      <c r="B54" s="6"/>
      <c r="C54" s="6"/>
      <c r="D54" s="6"/>
      <c r="E54" s="6"/>
      <c r="F54" s="6"/>
      <c r="G54" s="6"/>
      <c r="H54" s="6"/>
      <c r="I54" s="6"/>
    </row>
    <row r="55" spans="1:9" ht="12.75">
      <c r="A55" s="20"/>
      <c r="B55" s="6"/>
      <c r="C55" s="6"/>
      <c r="D55" s="6"/>
      <c r="E55" s="6"/>
      <c r="F55" s="6"/>
      <c r="G55" s="6"/>
      <c r="H55" s="6"/>
      <c r="I55" s="6"/>
    </row>
    <row r="56" spans="1:9" ht="23.25">
      <c r="A56" s="22" t="s">
        <v>62</v>
      </c>
      <c r="B56" s="6"/>
      <c r="C56" s="6"/>
      <c r="D56" s="6"/>
      <c r="E56" s="6"/>
      <c r="F56" s="6"/>
      <c r="G56" s="6"/>
      <c r="H56" s="6"/>
      <c r="I56" s="6"/>
    </row>
    <row r="57" spans="1:10" ht="13.5" thickBot="1">
      <c r="A57" s="28" t="s">
        <v>34</v>
      </c>
      <c r="B57" s="4" t="s">
        <v>3</v>
      </c>
      <c r="C57" s="4" t="s">
        <v>4</v>
      </c>
      <c r="D57" s="4" t="s">
        <v>22</v>
      </c>
      <c r="E57" s="4" t="s">
        <v>23</v>
      </c>
      <c r="F57" s="4" t="s">
        <v>24</v>
      </c>
      <c r="G57" s="4" t="s">
        <v>25</v>
      </c>
      <c r="H57" s="4" t="s">
        <v>26</v>
      </c>
      <c r="I57" s="4" t="s">
        <v>27</v>
      </c>
      <c r="J57" t="s">
        <v>2</v>
      </c>
    </row>
    <row r="58" spans="1:9" ht="12.75">
      <c r="A58" s="25" t="s">
        <v>0</v>
      </c>
      <c r="B58" s="6" t="s">
        <v>1</v>
      </c>
      <c r="C58" s="29">
        <v>5</v>
      </c>
      <c r="D58" s="26">
        <f>D$62*(1-4*$B$52)</f>
        <v>136.7117578125</v>
      </c>
      <c r="E58" s="26">
        <f>E$62*(1-4*$B$52)</f>
        <v>140.2171875</v>
      </c>
      <c r="F58" s="26">
        <f>F$62*(1-4*$B$52)</f>
        <v>143.8125</v>
      </c>
      <c r="G58" s="26">
        <f>G$62*(1-4*$B$52)</f>
        <v>147.5</v>
      </c>
      <c r="H58" s="26">
        <f>H$62*(1-4*$B$52)</f>
        <v>151.1875</v>
      </c>
      <c r="I58" s="26">
        <f>I$62*(1-4*$B$52)</f>
        <v>154.9671875</v>
      </c>
    </row>
    <row r="59" spans="1:9" ht="12.75">
      <c r="A59" s="20"/>
      <c r="B59" s="6"/>
      <c r="C59" s="29">
        <v>5</v>
      </c>
      <c r="D59" s="26">
        <f>D$62*(1-3*$B$52)</f>
        <v>170.889697265625</v>
      </c>
      <c r="E59" s="26">
        <f>E$62*(1-3*$B$52)</f>
        <v>175.271484375</v>
      </c>
      <c r="F59" s="26">
        <f>F$62*(1-3*$B$52)</f>
        <v>179.765625</v>
      </c>
      <c r="G59" s="26">
        <f>G$62*(1-3*$B$52)</f>
        <v>184.375</v>
      </c>
      <c r="H59" s="26">
        <f>H$62*(1-3*$B$52)</f>
        <v>188.984375</v>
      </c>
      <c r="I59" s="26">
        <f>I$62*(1-3*$B$52)</f>
        <v>193.708984375</v>
      </c>
    </row>
    <row r="60" spans="1:9" ht="12.75">
      <c r="A60" s="20"/>
      <c r="B60" s="6"/>
      <c r="C60" s="29">
        <v>5</v>
      </c>
      <c r="D60" s="26">
        <f>D$62*(1-2*$B$52)</f>
        <v>205.06763671875</v>
      </c>
      <c r="E60" s="26">
        <f>E$62*(1-2*$B$52)</f>
        <v>210.32578124999998</v>
      </c>
      <c r="F60" s="26">
        <f>F$62*(1-2*$B$52)</f>
        <v>215.71875</v>
      </c>
      <c r="G60" s="26">
        <f>G$62*(1-2*$B$52)</f>
        <v>221.25</v>
      </c>
      <c r="H60" s="26">
        <f>H$62*(1-2*$B$52)</f>
        <v>226.78125</v>
      </c>
      <c r="I60" s="26">
        <f>I$62*(1-2*$B$52)</f>
        <v>232.45078124999998</v>
      </c>
    </row>
    <row r="61" spans="1:9" ht="12.75">
      <c r="A61" s="20"/>
      <c r="B61" s="6"/>
      <c r="C61" s="29">
        <v>5</v>
      </c>
      <c r="D61" s="26">
        <f>D$62*(1-$B$52)</f>
        <v>239.245576171875</v>
      </c>
      <c r="E61" s="26">
        <f>E$62*(1-$B$52)</f>
        <v>245.38007812499998</v>
      </c>
      <c r="F61" s="26">
        <f>F$62*(1-$B$52)</f>
        <v>251.671875</v>
      </c>
      <c r="G61" s="26">
        <f>G$62*(1-$B$52)</f>
        <v>258.125</v>
      </c>
      <c r="H61" s="26">
        <f>H$62*(1-$B$52)</f>
        <v>264.578125</v>
      </c>
      <c r="I61" s="26">
        <f>I$62*(1-$B$52)</f>
        <v>271.192578125</v>
      </c>
    </row>
    <row r="62" spans="1:9" ht="12.75">
      <c r="A62" s="20"/>
      <c r="B62" s="6"/>
      <c r="C62" s="29">
        <v>5</v>
      </c>
      <c r="D62" s="26">
        <f>E62*0.975</f>
        <v>273.423515625</v>
      </c>
      <c r="E62" s="26">
        <f>F62*0.975</f>
        <v>280.434375</v>
      </c>
      <c r="F62" s="26">
        <f>G62*0.975</f>
        <v>287.625</v>
      </c>
      <c r="G62" s="26">
        <f>E46</f>
        <v>295</v>
      </c>
      <c r="H62" s="26">
        <f>G62*1.025</f>
        <v>302.375</v>
      </c>
      <c r="I62" s="26">
        <f>H62*1.025</f>
        <v>309.934375</v>
      </c>
    </row>
    <row r="63" spans="1:9" ht="12.75">
      <c r="A63" s="20"/>
      <c r="B63" s="6" t="s">
        <v>5</v>
      </c>
      <c r="C63" s="29">
        <v>5</v>
      </c>
      <c r="D63" s="26">
        <f>D$67*(1-4*$B$52)</f>
        <v>97.320234375</v>
      </c>
      <c r="E63" s="26">
        <f>E$67*(1-4*$B$52)</f>
        <v>99.815625</v>
      </c>
      <c r="F63" s="26">
        <f>F$67*(1-4*$B$52)</f>
        <v>102.375</v>
      </c>
      <c r="G63" s="26">
        <f>G$67*(1-4*$B$52)</f>
        <v>105</v>
      </c>
      <c r="H63" s="26">
        <f>H$67*(1-4*$B$52)</f>
        <v>107.62499999999999</v>
      </c>
      <c r="I63" s="26">
        <f>I$67*(1-4*$B$52)</f>
        <v>110.31562499999998</v>
      </c>
    </row>
    <row r="64" spans="1:9" ht="12.75">
      <c r="A64" s="20"/>
      <c r="B64" s="6"/>
      <c r="C64" s="29">
        <v>5</v>
      </c>
      <c r="D64" s="26">
        <f>D$67*(1-3*$B$52)</f>
        <v>121.65029296875</v>
      </c>
      <c r="E64" s="26">
        <f>E$67*(1-3*$B$52)</f>
        <v>124.76953125</v>
      </c>
      <c r="F64" s="26">
        <f>F$67*(1-3*$B$52)</f>
        <v>127.96875</v>
      </c>
      <c r="G64" s="26">
        <f>G$67*(1-3*$B$52)</f>
        <v>131.25</v>
      </c>
      <c r="H64" s="26">
        <f>H$67*(1-3*$B$52)</f>
        <v>134.53124999999997</v>
      </c>
      <c r="I64" s="26">
        <f>I$67*(1-3*$B$52)</f>
        <v>137.89453124999997</v>
      </c>
    </row>
    <row r="65" spans="1:9" ht="12.75">
      <c r="A65" s="20"/>
      <c r="B65" s="6"/>
      <c r="C65" s="29">
        <v>5</v>
      </c>
      <c r="D65" s="26">
        <f>D$67*(1-2*$B$52)</f>
        <v>145.9803515625</v>
      </c>
      <c r="E65" s="26">
        <f>E$67*(1-2*$B$52)</f>
        <v>149.7234375</v>
      </c>
      <c r="F65" s="26">
        <f>F$67*(1-2*$B$52)</f>
        <v>153.5625</v>
      </c>
      <c r="G65" s="26">
        <f>G$67*(1-2*$B$52)</f>
        <v>157.5</v>
      </c>
      <c r="H65" s="26">
        <f>H$67*(1-2*$B$52)</f>
        <v>161.43749999999997</v>
      </c>
      <c r="I65" s="26">
        <f>I$67*(1-2*$B$52)</f>
        <v>165.4734375</v>
      </c>
    </row>
    <row r="66" spans="1:9" ht="12.75">
      <c r="A66" s="20"/>
      <c r="B66" s="6"/>
      <c r="C66" s="29">
        <v>5</v>
      </c>
      <c r="D66" s="26">
        <f>D$67*(1-$B$52)</f>
        <v>170.31041015625</v>
      </c>
      <c r="E66" s="26">
        <f>E$67*(1-$B$52)</f>
        <v>174.67734375</v>
      </c>
      <c r="F66" s="26">
        <f>F$67*(1-$B$52)</f>
        <v>179.15625</v>
      </c>
      <c r="G66" s="26">
        <f>G$67*(1-$B$52)</f>
        <v>183.75</v>
      </c>
      <c r="H66" s="26">
        <f>H$67*(1-$B$52)</f>
        <v>188.34374999999997</v>
      </c>
      <c r="I66" s="26">
        <f>I$67*(1-$B$52)</f>
        <v>193.05234374999998</v>
      </c>
    </row>
    <row r="67" spans="1:9" ht="12.75">
      <c r="A67" s="20"/>
      <c r="B67" s="6"/>
      <c r="C67" s="29">
        <v>5</v>
      </c>
      <c r="D67" s="26">
        <f>E67*0.975</f>
        <v>194.64046875</v>
      </c>
      <c r="E67" s="26">
        <f>F67*0.975</f>
        <v>199.63125</v>
      </c>
      <c r="F67" s="26">
        <f>G67*0.975</f>
        <v>204.75</v>
      </c>
      <c r="G67" s="26">
        <f>E47</f>
        <v>210</v>
      </c>
      <c r="H67" s="26">
        <f>G67*1.025</f>
        <v>215.24999999999997</v>
      </c>
      <c r="I67" s="26">
        <f>H67*1.025</f>
        <v>220.63124999999997</v>
      </c>
    </row>
    <row r="68" spans="1:9" ht="12.75">
      <c r="A68" s="20"/>
      <c r="B68" s="6" t="s">
        <v>6</v>
      </c>
      <c r="C68" s="29">
        <v>5</v>
      </c>
      <c r="D68" s="26">
        <f>D$72*(1-4*$B$52)</f>
        <v>74.14874999999999</v>
      </c>
      <c r="E68" s="26">
        <f>E$72*(1-4*$B$52)</f>
        <v>76.05</v>
      </c>
      <c r="F68" s="26">
        <f>F$72*(1-4*$B$52)</f>
        <v>78</v>
      </c>
      <c r="G68" s="26">
        <f>G$72*(1-4*$B$52)</f>
        <v>80</v>
      </c>
      <c r="H68" s="26">
        <f>H$72*(1-4*$B$52)</f>
        <v>82</v>
      </c>
      <c r="I68" s="26">
        <f>I$72*(1-4*$B$52)</f>
        <v>84.05</v>
      </c>
    </row>
    <row r="69" spans="1:9" ht="12.75">
      <c r="A69" s="20"/>
      <c r="B69" s="6"/>
      <c r="C69" s="29">
        <v>5</v>
      </c>
      <c r="D69" s="26">
        <f>D$72*(1-3*$B$52)</f>
        <v>92.6859375</v>
      </c>
      <c r="E69" s="26">
        <f>E$72*(1-3*$B$52)</f>
        <v>95.0625</v>
      </c>
      <c r="F69" s="26">
        <f>F$72*(1-3*$B$52)</f>
        <v>97.5</v>
      </c>
      <c r="G69" s="26">
        <f>G$72*(1-3*$B$52)</f>
        <v>100</v>
      </c>
      <c r="H69" s="26">
        <f>H$72*(1-3*$B$52)</f>
        <v>102.5</v>
      </c>
      <c r="I69" s="26">
        <f>I$72*(1-3*$B$52)</f>
        <v>105.0625</v>
      </c>
    </row>
    <row r="70" spans="1:9" ht="12.75">
      <c r="A70" s="20"/>
      <c r="B70" s="6"/>
      <c r="C70" s="29">
        <v>5</v>
      </c>
      <c r="D70" s="26">
        <f>D$72*(1-2*$B$52)</f>
        <v>111.22312499999998</v>
      </c>
      <c r="E70" s="26">
        <f>E$72*(1-2*$B$52)</f>
        <v>114.07499999999999</v>
      </c>
      <c r="F70" s="26">
        <f>F$72*(1-2*$B$52)</f>
        <v>117</v>
      </c>
      <c r="G70" s="26">
        <f>G$72*(1-2*$B$52)</f>
        <v>120</v>
      </c>
      <c r="H70" s="26">
        <f>H$72*(1-2*$B$52)</f>
        <v>123</v>
      </c>
      <c r="I70" s="26">
        <f>I$72*(1-2*$B$52)</f>
        <v>126.07499999999999</v>
      </c>
    </row>
    <row r="71" spans="1:9" ht="12.75">
      <c r="A71" s="20"/>
      <c r="B71" s="6"/>
      <c r="C71" s="29">
        <v>5</v>
      </c>
      <c r="D71" s="26">
        <f>D$72*(1-$B$52)</f>
        <v>129.7603125</v>
      </c>
      <c r="E71" s="26">
        <f>E$72*(1-$B$52)</f>
        <v>133.0875</v>
      </c>
      <c r="F71" s="26">
        <f>F$72*(1-$B$52)</f>
        <v>136.5</v>
      </c>
      <c r="G71" s="26">
        <f>G$72*(1-$B$52)</f>
        <v>140</v>
      </c>
      <c r="H71" s="26">
        <f>H$72*(1-$B$52)</f>
        <v>143.5</v>
      </c>
      <c r="I71" s="26">
        <f>I$72*(1-$B$52)</f>
        <v>147.0875</v>
      </c>
    </row>
    <row r="72" spans="1:9" ht="12.75">
      <c r="A72" s="20"/>
      <c r="B72" s="6"/>
      <c r="C72" s="29">
        <v>5</v>
      </c>
      <c r="D72" s="26">
        <f>E72*0.975</f>
        <v>148.29749999999999</v>
      </c>
      <c r="E72" s="26">
        <f>F72*0.975</f>
        <v>152.1</v>
      </c>
      <c r="F72" s="26">
        <f>G72*0.975</f>
        <v>156</v>
      </c>
      <c r="G72" s="26">
        <f>E48</f>
        <v>160</v>
      </c>
      <c r="H72" s="26">
        <f>G72*1.025</f>
        <v>164</v>
      </c>
      <c r="I72" s="26">
        <f>H72*1.025</f>
        <v>168.1</v>
      </c>
    </row>
    <row r="73" spans="1:9" ht="12.75">
      <c r="A73" s="20"/>
      <c r="B73" s="6" t="s">
        <v>7</v>
      </c>
      <c r="C73" s="6"/>
      <c r="D73" s="7"/>
      <c r="E73" s="7"/>
      <c r="F73" s="7"/>
      <c r="G73" s="7"/>
      <c r="H73" s="7"/>
      <c r="I73" s="7"/>
    </row>
    <row r="74" spans="1:9" ht="12.75">
      <c r="A74" s="20"/>
      <c r="B74" s="6" t="s">
        <v>8</v>
      </c>
      <c r="C74" s="6"/>
      <c r="D74" s="7"/>
      <c r="E74" s="7"/>
      <c r="F74" s="7"/>
      <c r="G74" s="7"/>
      <c r="H74" s="7"/>
      <c r="I74" s="7"/>
    </row>
    <row r="75" spans="1:9" ht="12.75">
      <c r="A75" s="20"/>
      <c r="B75" s="5" t="s">
        <v>9</v>
      </c>
      <c r="C75" s="5"/>
      <c r="D75" s="5"/>
      <c r="E75" s="5"/>
      <c r="F75" s="5"/>
      <c r="G75" s="5"/>
      <c r="H75" s="5"/>
      <c r="I75" s="5"/>
    </row>
    <row r="76" spans="1:9" ht="12.75">
      <c r="A76" s="20"/>
      <c r="B76" s="6"/>
      <c r="C76" s="6"/>
      <c r="D76" s="6"/>
      <c r="E76" s="6"/>
      <c r="F76" s="6"/>
      <c r="G76" s="6"/>
      <c r="H76" s="6"/>
      <c r="I76" s="6"/>
    </row>
    <row r="77" spans="1:9" ht="12.75">
      <c r="A77" s="25" t="s">
        <v>10</v>
      </c>
      <c r="B77" s="6" t="s">
        <v>1</v>
      </c>
      <c r="C77" s="29">
        <v>5</v>
      </c>
      <c r="D77" s="26">
        <f aca="true" t="shared" si="0" ref="D77:I77">D58</f>
        <v>136.7117578125</v>
      </c>
      <c r="E77" s="26">
        <f t="shared" si="0"/>
        <v>140.2171875</v>
      </c>
      <c r="F77" s="26">
        <f t="shared" si="0"/>
        <v>143.8125</v>
      </c>
      <c r="G77" s="26">
        <f t="shared" si="0"/>
        <v>147.5</v>
      </c>
      <c r="H77" s="26">
        <f t="shared" si="0"/>
        <v>151.1875</v>
      </c>
      <c r="I77" s="26">
        <f t="shared" si="0"/>
        <v>154.9671875</v>
      </c>
    </row>
    <row r="78" spans="1:9" ht="12.75">
      <c r="A78" s="20"/>
      <c r="B78" s="6"/>
      <c r="C78" s="29">
        <v>5</v>
      </c>
      <c r="D78" s="26">
        <f aca="true" t="shared" si="1" ref="D78:G79">D59</f>
        <v>170.889697265625</v>
      </c>
      <c r="E78" s="26">
        <f t="shared" si="1"/>
        <v>175.271484375</v>
      </c>
      <c r="F78" s="26">
        <f t="shared" si="1"/>
        <v>179.765625</v>
      </c>
      <c r="G78" s="26">
        <f t="shared" si="1"/>
        <v>184.375</v>
      </c>
      <c r="H78" s="26">
        <f>H59</f>
        <v>188.984375</v>
      </c>
      <c r="I78" s="26">
        <f>I59</f>
        <v>193.708984375</v>
      </c>
    </row>
    <row r="79" spans="1:9" ht="12.75">
      <c r="A79" s="20"/>
      <c r="B79" s="6"/>
      <c r="C79" s="29">
        <v>5</v>
      </c>
      <c r="D79" s="26">
        <f t="shared" si="1"/>
        <v>205.06763671875</v>
      </c>
      <c r="E79" s="26">
        <f t="shared" si="1"/>
        <v>210.32578124999998</v>
      </c>
      <c r="F79" s="26">
        <f t="shared" si="1"/>
        <v>215.71875</v>
      </c>
      <c r="G79" s="26">
        <f t="shared" si="1"/>
        <v>221.25</v>
      </c>
      <c r="H79" s="26">
        <f>H60</f>
        <v>226.78125</v>
      </c>
      <c r="I79" s="26">
        <f>I60</f>
        <v>232.45078124999998</v>
      </c>
    </row>
    <row r="80" spans="1:9" ht="12.75">
      <c r="A80" s="20"/>
      <c r="B80" s="6"/>
      <c r="C80" s="29">
        <v>5</v>
      </c>
      <c r="D80" s="26">
        <f aca="true" t="shared" si="2" ref="D80:I80">D79</f>
        <v>205.06763671875</v>
      </c>
      <c r="E80" s="26">
        <f t="shared" si="2"/>
        <v>210.32578124999998</v>
      </c>
      <c r="F80" s="26">
        <f t="shared" si="2"/>
        <v>215.71875</v>
      </c>
      <c r="G80" s="26">
        <f t="shared" si="2"/>
        <v>221.25</v>
      </c>
      <c r="H80" s="26">
        <f t="shared" si="2"/>
        <v>226.78125</v>
      </c>
      <c r="I80" s="26">
        <f t="shared" si="2"/>
        <v>232.45078124999998</v>
      </c>
    </row>
    <row r="81" spans="1:9" ht="12.75">
      <c r="A81" s="20"/>
      <c r="B81" s="6" t="s">
        <v>12</v>
      </c>
      <c r="C81" s="29">
        <v>5</v>
      </c>
      <c r="D81" s="26">
        <f>D$84*(1-3*$B$52)</f>
        <v>112.960986328125</v>
      </c>
      <c r="E81" s="26">
        <f>E$84*(1-3*$B$52)</f>
        <v>115.857421875</v>
      </c>
      <c r="F81" s="26">
        <f>F$84*(1-3*$B$52)</f>
        <v>118.828125</v>
      </c>
      <c r="G81" s="26">
        <f>G$84*(1-3*$B$52)</f>
        <v>121.875</v>
      </c>
      <c r="H81" s="26">
        <f>H$84*(1-3*$B$52)</f>
        <v>124.92187499999999</v>
      </c>
      <c r="I81" s="26">
        <f>I$84*(1-3*$B$52)</f>
        <v>128.04492187499997</v>
      </c>
    </row>
    <row r="82" spans="1:9" ht="12.75">
      <c r="A82" s="20"/>
      <c r="B82" s="6"/>
      <c r="C82" s="29">
        <v>5</v>
      </c>
      <c r="D82" s="26">
        <f>D$84*(1-2*$B$52)</f>
        <v>135.55318359375</v>
      </c>
      <c r="E82" s="26">
        <f>E$84*(1-2*$B$52)</f>
        <v>139.02890624999998</v>
      </c>
      <c r="F82" s="26">
        <f>F$84*(1-2*$B$52)</f>
        <v>142.59375</v>
      </c>
      <c r="G82" s="26">
        <f>G$84*(1-2*$B$52)</f>
        <v>146.25</v>
      </c>
      <c r="H82" s="26">
        <f>H$84*(1-2*$B$52)</f>
        <v>149.90624999999997</v>
      </c>
      <c r="I82" s="26">
        <f>I$84*(1-2*$B$52)</f>
        <v>153.65390624999998</v>
      </c>
    </row>
    <row r="83" spans="1:9" ht="12.75">
      <c r="A83" s="20"/>
      <c r="B83" s="6"/>
      <c r="C83" s="29">
        <v>5</v>
      </c>
      <c r="D83" s="26">
        <f>D$84*(1-$B$52)</f>
        <v>158.145380859375</v>
      </c>
      <c r="E83" s="26">
        <f>E$84*(1-$B$52)</f>
        <v>162.20039062499998</v>
      </c>
      <c r="F83" s="26">
        <f>F$84*(1-$B$52)</f>
        <v>166.359375</v>
      </c>
      <c r="G83" s="26">
        <f>G$84*(1-$B$52)</f>
        <v>170.625</v>
      </c>
      <c r="H83" s="26">
        <f>H$84*(1-$B$52)</f>
        <v>174.89062499999997</v>
      </c>
      <c r="I83" s="26">
        <f>I$84*(1-$B$52)</f>
        <v>179.26289062499995</v>
      </c>
    </row>
    <row r="84" spans="1:9" ht="12.75">
      <c r="A84" s="20"/>
      <c r="B84" s="6"/>
      <c r="C84" s="29">
        <v>5</v>
      </c>
      <c r="D84" s="26">
        <f>E84*0.975</f>
        <v>180.737578125</v>
      </c>
      <c r="E84" s="26">
        <f>F84*0.975</f>
        <v>185.371875</v>
      </c>
      <c r="F84" s="26">
        <f>G84*0.975</f>
        <v>190.125</v>
      </c>
      <c r="G84" s="29">
        <f>E50</f>
        <v>195</v>
      </c>
      <c r="H84" s="26">
        <f>G84*1.025</f>
        <v>199.87499999999997</v>
      </c>
      <c r="I84" s="26">
        <f>H84*1.025</f>
        <v>204.87187499999996</v>
      </c>
    </row>
    <row r="85" spans="1:9" ht="12.75">
      <c r="A85" s="20"/>
      <c r="B85" s="6" t="s">
        <v>13</v>
      </c>
      <c r="C85" s="29">
        <v>5</v>
      </c>
      <c r="D85" s="26">
        <f>D$88*(1-3*$B$52)</f>
        <v>191.16474609375</v>
      </c>
      <c r="E85" s="26">
        <f>E$88*(1-3*$B$52)</f>
        <v>196.06640625</v>
      </c>
      <c r="F85" s="26">
        <f>F$88*(1-3*$B$52)</f>
        <v>201.09375</v>
      </c>
      <c r="G85" s="26">
        <f>G$88*(1-3*$B$52)</f>
        <v>206.25</v>
      </c>
      <c r="H85" s="26">
        <f>H$88*(1-3*$B$52)</f>
        <v>211.40624999999997</v>
      </c>
      <c r="I85" s="26">
        <f>I$88*(1-3*$B$52)</f>
        <v>216.69140624999994</v>
      </c>
    </row>
    <row r="86" spans="1:9" ht="12.75">
      <c r="A86" s="20"/>
      <c r="B86" s="6"/>
      <c r="C86" s="29">
        <v>5</v>
      </c>
      <c r="D86" s="26">
        <f>D$88*(1-2*$B$52)</f>
        <v>229.3976953125</v>
      </c>
      <c r="E86" s="26">
        <f>E$88*(1-2*$B$52)</f>
        <v>235.27968750000002</v>
      </c>
      <c r="F86" s="26">
        <f>F$88*(1-2*$B$52)</f>
        <v>241.3125</v>
      </c>
      <c r="G86" s="26">
        <f>G$88*(1-2*$B$52)</f>
        <v>247.5</v>
      </c>
      <c r="H86" s="26">
        <f>H$88*(1-2*$B$52)</f>
        <v>253.68749999999994</v>
      </c>
      <c r="I86" s="26">
        <f>I$88*(1-2*$B$52)</f>
        <v>260.0296874999999</v>
      </c>
    </row>
    <row r="87" spans="1:9" ht="12.75">
      <c r="A87" s="20"/>
      <c r="B87" s="6"/>
      <c r="C87" s="29">
        <v>5</v>
      </c>
      <c r="D87" s="26">
        <f>D$88*(1-$B$52)</f>
        <v>267.63064453125</v>
      </c>
      <c r="E87" s="26">
        <f>E$88*(1-$B$52)</f>
        <v>274.49296875</v>
      </c>
      <c r="F87" s="26">
        <f>F$88*(1-$B$52)</f>
        <v>281.53125</v>
      </c>
      <c r="G87" s="26">
        <f>G$88*(1-$B$52)</f>
        <v>288.75</v>
      </c>
      <c r="H87" s="26">
        <f>H$88*(1-$B$52)</f>
        <v>295.96874999999994</v>
      </c>
      <c r="I87" s="26">
        <f>I$88*(1-$B$52)</f>
        <v>303.36796874999993</v>
      </c>
    </row>
    <row r="88" spans="1:9" ht="12.75">
      <c r="A88" s="20"/>
      <c r="B88" s="6"/>
      <c r="C88" s="29">
        <v>5</v>
      </c>
      <c r="D88" s="26">
        <f>E88*0.975</f>
        <v>305.86359375</v>
      </c>
      <c r="E88" s="26">
        <f>F88*0.975</f>
        <v>313.70625</v>
      </c>
      <c r="F88" s="26">
        <f>G88*0.975</f>
        <v>321.75</v>
      </c>
      <c r="G88" s="29">
        <f>E49</f>
        <v>330</v>
      </c>
      <c r="H88" s="26">
        <f>G88*1.025</f>
        <v>338.24999999999994</v>
      </c>
      <c r="I88" s="26">
        <f>H88*1.025</f>
        <v>346.7062499999999</v>
      </c>
    </row>
    <row r="89" spans="1:9" ht="12.75">
      <c r="A89" s="20"/>
      <c r="B89" s="6" t="s">
        <v>7</v>
      </c>
      <c r="C89" s="6"/>
      <c r="D89" s="6"/>
      <c r="E89" s="6"/>
      <c r="F89" s="6"/>
      <c r="G89" s="6"/>
      <c r="H89" s="6"/>
      <c r="I89" s="6"/>
    </row>
    <row r="90" spans="1:9" ht="12.75">
      <c r="A90" s="20"/>
      <c r="B90" s="5" t="s">
        <v>14</v>
      </c>
      <c r="C90" s="5"/>
      <c r="D90" s="5"/>
      <c r="E90" s="5"/>
      <c r="F90" s="5"/>
      <c r="G90" s="5"/>
      <c r="H90" s="5"/>
      <c r="I90" s="5"/>
    </row>
    <row r="91" spans="1:9" ht="12.75">
      <c r="A91" s="20"/>
      <c r="B91" s="6"/>
      <c r="C91" s="6"/>
      <c r="D91" s="6"/>
      <c r="E91" s="6"/>
      <c r="F91" s="6"/>
      <c r="G91" s="6"/>
      <c r="H91" s="6"/>
      <c r="I91" s="6"/>
    </row>
    <row r="92" spans="1:9" ht="12.75">
      <c r="A92" s="25" t="s">
        <v>15</v>
      </c>
      <c r="B92" s="6" t="s">
        <v>1</v>
      </c>
      <c r="C92" s="29">
        <v>5</v>
      </c>
      <c r="D92" s="26">
        <f aca="true" t="shared" si="3" ref="D92:F95">D58</f>
        <v>136.7117578125</v>
      </c>
      <c r="E92" s="26">
        <f t="shared" si="3"/>
        <v>140.2171875</v>
      </c>
      <c r="F92" s="26">
        <f t="shared" si="3"/>
        <v>143.8125</v>
      </c>
      <c r="G92" s="26">
        <f>G58</f>
        <v>147.5</v>
      </c>
      <c r="H92" s="26">
        <f>H58</f>
        <v>151.1875</v>
      </c>
      <c r="I92" s="26">
        <f>I58</f>
        <v>154.9671875</v>
      </c>
    </row>
    <row r="93" spans="1:9" ht="12.75">
      <c r="A93" s="20"/>
      <c r="B93" s="6"/>
      <c r="C93" s="29">
        <v>5</v>
      </c>
      <c r="D93" s="26">
        <f t="shared" si="3"/>
        <v>170.889697265625</v>
      </c>
      <c r="E93" s="26">
        <f t="shared" si="3"/>
        <v>175.271484375</v>
      </c>
      <c r="F93" s="26">
        <f t="shared" si="3"/>
        <v>179.765625</v>
      </c>
      <c r="G93" s="26">
        <f aca="true" t="shared" si="4" ref="G93:I95">G59</f>
        <v>184.375</v>
      </c>
      <c r="H93" s="26">
        <f t="shared" si="4"/>
        <v>188.984375</v>
      </c>
      <c r="I93" s="26">
        <f t="shared" si="4"/>
        <v>193.708984375</v>
      </c>
    </row>
    <row r="94" spans="1:9" ht="12.75">
      <c r="A94" s="20"/>
      <c r="B94" s="6"/>
      <c r="C94" s="29">
        <v>5</v>
      </c>
      <c r="D94" s="26">
        <f t="shared" si="3"/>
        <v>205.06763671875</v>
      </c>
      <c r="E94" s="26">
        <f t="shared" si="3"/>
        <v>210.32578124999998</v>
      </c>
      <c r="F94" s="26">
        <f t="shared" si="3"/>
        <v>215.71875</v>
      </c>
      <c r="G94" s="26">
        <f t="shared" si="4"/>
        <v>221.25</v>
      </c>
      <c r="H94" s="26">
        <f t="shared" si="4"/>
        <v>226.78125</v>
      </c>
      <c r="I94" s="26">
        <f t="shared" si="4"/>
        <v>232.45078124999998</v>
      </c>
    </row>
    <row r="95" spans="1:9" ht="12.75">
      <c r="A95" s="20"/>
      <c r="B95" s="6"/>
      <c r="C95" s="29">
        <v>5</v>
      </c>
      <c r="D95" s="26">
        <f t="shared" si="3"/>
        <v>239.245576171875</v>
      </c>
      <c r="E95" s="26">
        <f t="shared" si="3"/>
        <v>245.38007812499998</v>
      </c>
      <c r="F95" s="26">
        <f t="shared" si="3"/>
        <v>251.671875</v>
      </c>
      <c r="G95" s="26">
        <f t="shared" si="4"/>
        <v>258.125</v>
      </c>
      <c r="H95" s="26">
        <f t="shared" si="4"/>
        <v>264.578125</v>
      </c>
      <c r="I95" s="26">
        <f t="shared" si="4"/>
        <v>271.192578125</v>
      </c>
    </row>
    <row r="96" spans="1:9" ht="12.75">
      <c r="A96" s="20"/>
      <c r="B96" s="6"/>
      <c r="C96" s="29">
        <v>3</v>
      </c>
      <c r="D96" s="26">
        <f aca="true" t="shared" si="5" ref="D96:I96">D62*1.025</f>
        <v>280.259103515625</v>
      </c>
      <c r="E96" s="26">
        <f t="shared" si="5"/>
        <v>287.445234375</v>
      </c>
      <c r="F96" s="26">
        <f t="shared" si="5"/>
        <v>294.81562499999995</v>
      </c>
      <c r="G96" s="26">
        <f t="shared" si="5"/>
        <v>302.375</v>
      </c>
      <c r="H96" s="26">
        <f t="shared" si="5"/>
        <v>309.934375</v>
      </c>
      <c r="I96" s="26">
        <f t="shared" si="5"/>
        <v>317.68273437499994</v>
      </c>
    </row>
    <row r="97" spans="1:9" ht="12.75">
      <c r="A97" s="20"/>
      <c r="B97" s="6"/>
      <c r="C97" s="29">
        <v>8</v>
      </c>
      <c r="D97" s="26">
        <f aca="true" t="shared" si="6" ref="D97:I97">D94</f>
        <v>205.06763671875</v>
      </c>
      <c r="E97" s="26">
        <f t="shared" si="6"/>
        <v>210.32578124999998</v>
      </c>
      <c r="F97" s="26">
        <f t="shared" si="6"/>
        <v>215.71875</v>
      </c>
      <c r="G97" s="26">
        <f t="shared" si="6"/>
        <v>221.25</v>
      </c>
      <c r="H97" s="26">
        <f t="shared" si="6"/>
        <v>226.78125</v>
      </c>
      <c r="I97" s="26">
        <f t="shared" si="6"/>
        <v>232.45078124999998</v>
      </c>
    </row>
    <row r="98" spans="1:9" ht="12.75">
      <c r="A98" s="20"/>
      <c r="B98" s="6" t="s">
        <v>5</v>
      </c>
      <c r="C98" s="29">
        <v>5</v>
      </c>
      <c r="D98" s="26">
        <f aca="true" t="shared" si="7" ref="D98:I98">D63</f>
        <v>97.320234375</v>
      </c>
      <c r="E98" s="26">
        <f t="shared" si="7"/>
        <v>99.815625</v>
      </c>
      <c r="F98" s="26">
        <f t="shared" si="7"/>
        <v>102.375</v>
      </c>
      <c r="G98" s="26">
        <f t="shared" si="7"/>
        <v>105</v>
      </c>
      <c r="H98" s="26">
        <f t="shared" si="7"/>
        <v>107.62499999999999</v>
      </c>
      <c r="I98" s="26">
        <f t="shared" si="7"/>
        <v>110.31562499999998</v>
      </c>
    </row>
    <row r="99" spans="1:9" ht="12.75">
      <c r="A99" s="20"/>
      <c r="B99" s="6"/>
      <c r="C99" s="29">
        <v>5</v>
      </c>
      <c r="D99" s="26">
        <f aca="true" t="shared" si="8" ref="D99:I99">D64</f>
        <v>121.65029296875</v>
      </c>
      <c r="E99" s="26">
        <f t="shared" si="8"/>
        <v>124.76953125</v>
      </c>
      <c r="F99" s="26">
        <f t="shared" si="8"/>
        <v>127.96875</v>
      </c>
      <c r="G99" s="26">
        <f t="shared" si="8"/>
        <v>131.25</v>
      </c>
      <c r="H99" s="26">
        <f t="shared" si="8"/>
        <v>134.53124999999997</v>
      </c>
      <c r="I99" s="26">
        <f t="shared" si="8"/>
        <v>137.89453124999997</v>
      </c>
    </row>
    <row r="100" spans="1:9" ht="12.75">
      <c r="A100" s="20"/>
      <c r="B100" s="6"/>
      <c r="C100" s="29">
        <v>5</v>
      </c>
      <c r="D100" s="26">
        <f aca="true" t="shared" si="9" ref="D100:I100">D65</f>
        <v>145.9803515625</v>
      </c>
      <c r="E100" s="26">
        <f t="shared" si="9"/>
        <v>149.7234375</v>
      </c>
      <c r="F100" s="26">
        <f t="shared" si="9"/>
        <v>153.5625</v>
      </c>
      <c r="G100" s="26">
        <f t="shared" si="9"/>
        <v>157.5</v>
      </c>
      <c r="H100" s="26">
        <f t="shared" si="9"/>
        <v>161.43749999999997</v>
      </c>
      <c r="I100" s="26">
        <f t="shared" si="9"/>
        <v>165.4734375</v>
      </c>
    </row>
    <row r="101" spans="1:9" ht="12.75">
      <c r="A101" s="20"/>
      <c r="B101" s="6"/>
      <c r="C101" s="29">
        <v>5</v>
      </c>
      <c r="D101" s="26">
        <f aca="true" t="shared" si="10" ref="D101:I101">D66</f>
        <v>170.31041015625</v>
      </c>
      <c r="E101" s="26">
        <f t="shared" si="10"/>
        <v>174.67734375</v>
      </c>
      <c r="F101" s="26">
        <f t="shared" si="10"/>
        <v>179.15625</v>
      </c>
      <c r="G101" s="26">
        <f t="shared" si="10"/>
        <v>183.75</v>
      </c>
      <c r="H101" s="26">
        <f t="shared" si="10"/>
        <v>188.34374999999997</v>
      </c>
      <c r="I101" s="26">
        <f t="shared" si="10"/>
        <v>193.05234374999998</v>
      </c>
    </row>
    <row r="102" spans="1:9" ht="12.75">
      <c r="A102" s="20"/>
      <c r="B102" s="6"/>
      <c r="C102" s="29">
        <v>3</v>
      </c>
      <c r="D102" s="26">
        <f>D67*1.025</f>
        <v>199.50648046874997</v>
      </c>
      <c r="E102" s="26">
        <f>E67*1.025</f>
        <v>204.62203124999996</v>
      </c>
      <c r="F102" s="26">
        <f>F67*1.025</f>
        <v>209.86874999999998</v>
      </c>
      <c r="G102" s="26">
        <f>G67*1.025</f>
        <v>215.24999999999997</v>
      </c>
      <c r="H102" s="26">
        <f>H67*1.025</f>
        <v>220.63124999999997</v>
      </c>
      <c r="I102" s="26">
        <f>I67*1.025</f>
        <v>226.14703124999994</v>
      </c>
    </row>
    <row r="103" spans="1:9" ht="12.75">
      <c r="A103" s="20"/>
      <c r="B103" s="6"/>
      <c r="C103" s="29">
        <v>8</v>
      </c>
      <c r="D103" s="26">
        <f aca="true" t="shared" si="11" ref="D103:I103">D100</f>
        <v>145.9803515625</v>
      </c>
      <c r="E103" s="26">
        <f t="shared" si="11"/>
        <v>149.7234375</v>
      </c>
      <c r="F103" s="26">
        <f t="shared" si="11"/>
        <v>153.5625</v>
      </c>
      <c r="G103" s="26">
        <f t="shared" si="11"/>
        <v>157.5</v>
      </c>
      <c r="H103" s="26">
        <f t="shared" si="11"/>
        <v>161.43749999999997</v>
      </c>
      <c r="I103" s="26">
        <f t="shared" si="11"/>
        <v>165.4734375</v>
      </c>
    </row>
    <row r="104" spans="1:9" ht="12.75">
      <c r="A104" s="20"/>
      <c r="B104" s="6" t="s">
        <v>6</v>
      </c>
      <c r="C104" s="29">
        <v>5</v>
      </c>
      <c r="D104" s="26">
        <f aca="true" t="shared" si="12" ref="D104:I104">D68</f>
        <v>74.14874999999999</v>
      </c>
      <c r="E104" s="26">
        <f t="shared" si="12"/>
        <v>76.05</v>
      </c>
      <c r="F104" s="26">
        <f t="shared" si="12"/>
        <v>78</v>
      </c>
      <c r="G104" s="26">
        <f t="shared" si="12"/>
        <v>80</v>
      </c>
      <c r="H104" s="26">
        <f t="shared" si="12"/>
        <v>82</v>
      </c>
      <c r="I104" s="26">
        <f t="shared" si="12"/>
        <v>84.05</v>
      </c>
    </row>
    <row r="105" spans="1:9" ht="12.75">
      <c r="A105" s="20"/>
      <c r="B105" s="6"/>
      <c r="C105" s="29">
        <v>5</v>
      </c>
      <c r="D105" s="26">
        <f aca="true" t="shared" si="13" ref="D105:I105">D69</f>
        <v>92.6859375</v>
      </c>
      <c r="E105" s="26">
        <f t="shared" si="13"/>
        <v>95.0625</v>
      </c>
      <c r="F105" s="26">
        <f t="shared" si="13"/>
        <v>97.5</v>
      </c>
      <c r="G105" s="26">
        <f t="shared" si="13"/>
        <v>100</v>
      </c>
      <c r="H105" s="26">
        <f t="shared" si="13"/>
        <v>102.5</v>
      </c>
      <c r="I105" s="26">
        <f t="shared" si="13"/>
        <v>105.0625</v>
      </c>
    </row>
    <row r="106" spans="1:9" ht="12.75">
      <c r="A106" s="20"/>
      <c r="B106" s="6"/>
      <c r="C106" s="29">
        <v>5</v>
      </c>
      <c r="D106" s="26">
        <f aca="true" t="shared" si="14" ref="D106:I106">D70</f>
        <v>111.22312499999998</v>
      </c>
      <c r="E106" s="26">
        <f t="shared" si="14"/>
        <v>114.07499999999999</v>
      </c>
      <c r="F106" s="26">
        <f t="shared" si="14"/>
        <v>117</v>
      </c>
      <c r="G106" s="26">
        <f t="shared" si="14"/>
        <v>120</v>
      </c>
      <c r="H106" s="26">
        <f t="shared" si="14"/>
        <v>123</v>
      </c>
      <c r="I106" s="26">
        <f t="shared" si="14"/>
        <v>126.07499999999999</v>
      </c>
    </row>
    <row r="107" spans="1:9" ht="12.75">
      <c r="A107" s="20"/>
      <c r="B107" s="6"/>
      <c r="C107" s="29">
        <v>5</v>
      </c>
      <c r="D107" s="26">
        <f aca="true" t="shared" si="15" ref="D107:I107">D71</f>
        <v>129.7603125</v>
      </c>
      <c r="E107" s="26">
        <f t="shared" si="15"/>
        <v>133.0875</v>
      </c>
      <c r="F107" s="26">
        <f t="shared" si="15"/>
        <v>136.5</v>
      </c>
      <c r="G107" s="26">
        <f t="shared" si="15"/>
        <v>140</v>
      </c>
      <c r="H107" s="26">
        <f t="shared" si="15"/>
        <v>143.5</v>
      </c>
      <c r="I107" s="26">
        <f t="shared" si="15"/>
        <v>147.0875</v>
      </c>
    </row>
    <row r="108" spans="1:9" ht="12.75">
      <c r="A108" s="20"/>
      <c r="B108" s="6"/>
      <c r="C108" s="29">
        <v>3</v>
      </c>
      <c r="D108" s="26">
        <f aca="true" t="shared" si="16" ref="D108:I108">D72*1.025</f>
        <v>152.00493749999998</v>
      </c>
      <c r="E108" s="26">
        <f t="shared" si="16"/>
        <v>155.90249999999997</v>
      </c>
      <c r="F108" s="26">
        <f t="shared" si="16"/>
        <v>159.89999999999998</v>
      </c>
      <c r="G108" s="26">
        <f t="shared" si="16"/>
        <v>164</v>
      </c>
      <c r="H108" s="26">
        <f t="shared" si="16"/>
        <v>168.1</v>
      </c>
      <c r="I108" s="26">
        <f t="shared" si="16"/>
        <v>172.30249999999998</v>
      </c>
    </row>
    <row r="109" spans="1:9" ht="12.75">
      <c r="A109" s="20"/>
      <c r="B109" s="6"/>
      <c r="C109" s="29">
        <v>8</v>
      </c>
      <c r="D109" s="26">
        <f aca="true" t="shared" si="17" ref="D109:I109">D106</f>
        <v>111.22312499999998</v>
      </c>
      <c r="E109" s="26">
        <f t="shared" si="17"/>
        <v>114.07499999999999</v>
      </c>
      <c r="F109" s="26">
        <f t="shared" si="17"/>
        <v>117</v>
      </c>
      <c r="G109" s="26">
        <f t="shared" si="17"/>
        <v>120</v>
      </c>
      <c r="H109" s="26">
        <f t="shared" si="17"/>
        <v>123</v>
      </c>
      <c r="I109" s="26">
        <f t="shared" si="17"/>
        <v>126.07499999999999</v>
      </c>
    </row>
    <row r="110" spans="1:9" ht="12.75">
      <c r="A110" s="20"/>
      <c r="B110" s="6" t="s">
        <v>16</v>
      </c>
      <c r="C110" s="6"/>
      <c r="D110" s="6"/>
      <c r="E110" s="6"/>
      <c r="F110" s="6"/>
      <c r="G110" s="6"/>
      <c r="H110" s="6"/>
      <c r="I110" s="6"/>
    </row>
    <row r="111" spans="1:9" ht="12.75">
      <c r="A111" s="20"/>
      <c r="B111" s="6" t="s">
        <v>18</v>
      </c>
      <c r="C111" s="6"/>
      <c r="D111" s="6"/>
      <c r="E111" s="6"/>
      <c r="F111" s="6"/>
      <c r="G111" s="6"/>
      <c r="H111" s="6"/>
      <c r="I111" s="6"/>
    </row>
    <row r="112" spans="1:9" ht="12.75">
      <c r="A112" s="20"/>
      <c r="B112" s="6" t="s">
        <v>17</v>
      </c>
      <c r="C112" s="6"/>
      <c r="D112" s="6"/>
      <c r="E112" s="6"/>
      <c r="F112" s="6"/>
      <c r="G112" s="6"/>
      <c r="H112" s="6"/>
      <c r="I112" s="6"/>
    </row>
    <row r="113" spans="1:9" ht="13.5" thickBot="1">
      <c r="A113" s="30"/>
      <c r="B113" s="31" t="s">
        <v>19</v>
      </c>
      <c r="C113" s="31"/>
      <c r="D113" s="31"/>
      <c r="E113" s="31"/>
      <c r="F113" s="31"/>
      <c r="G113" s="31"/>
      <c r="H113" s="31"/>
      <c r="I113" s="31"/>
    </row>
    <row r="114" spans="1:9" ht="12.75">
      <c r="A114" s="20"/>
      <c r="B114" s="6"/>
      <c r="C114" s="6"/>
      <c r="D114" s="6"/>
      <c r="E114" s="6"/>
      <c r="F114" s="6"/>
      <c r="G114" s="6"/>
      <c r="H114" s="6"/>
      <c r="I114" s="6"/>
    </row>
    <row r="115" spans="1:9" ht="23.25">
      <c r="A115" s="22" t="s">
        <v>63</v>
      </c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25" t="s">
        <v>36</v>
      </c>
      <c r="B116" s="6"/>
      <c r="C116" s="6" t="s">
        <v>0</v>
      </c>
      <c r="D116" s="32">
        <f>SUMPRODUCT($C$58:$C$72,D58:D72)</f>
        <v>11556.77783203125</v>
      </c>
      <c r="E116" s="32">
        <f>SUMPRODUCT($C$58:$C$72,E58:E72)</f>
        <v>11853.10546875</v>
      </c>
      <c r="F116" s="32">
        <f>SUMPRODUCT($C$58:$C$72,F58:F72)</f>
        <v>12157.03125</v>
      </c>
      <c r="G116" s="32">
        <f>SUMPRODUCT($C$58:$C$72,G58:G72)</f>
        <v>12468.75</v>
      </c>
      <c r="H116" s="32">
        <f>SUMPRODUCT($C$58:$C$72,H58:H72)</f>
        <v>12780.46875</v>
      </c>
      <c r="I116" s="32">
        <f>SUMPRODUCT($C$58:$C$72,I58:I72)</f>
        <v>13099.98046875</v>
      </c>
    </row>
    <row r="117" spans="1:9" ht="12.75">
      <c r="A117" s="20" t="s">
        <v>2</v>
      </c>
      <c r="B117" s="6"/>
      <c r="C117" s="6" t="s">
        <v>35</v>
      </c>
      <c r="D117" s="32">
        <f>SUMPRODUCT($C$77:$C$88,D77:D88)</f>
        <v>11495.952685546874</v>
      </c>
      <c r="E117" s="32">
        <f>SUMPRODUCT($C$77:$C$88,E77:E88)</f>
        <v>11790.720703125</v>
      </c>
      <c r="F117" s="32">
        <f>SUMPRODUCT($C$77:$C$88,F77:F88)</f>
        <v>12093.046875</v>
      </c>
      <c r="G117" s="32">
        <f>SUMPRODUCT($C$77:$C$88,G77:G88)</f>
        <v>12403.125</v>
      </c>
      <c r="H117" s="32">
        <f>SUMPRODUCT($C$77:$C$88,H77:H88)</f>
        <v>12713.203125</v>
      </c>
      <c r="I117" s="32">
        <f>SUMPRODUCT($C$77:$C$88,I77:I88)</f>
        <v>13031.033203125</v>
      </c>
    </row>
    <row r="118" spans="1:9" ht="12.75">
      <c r="A118" s="20"/>
      <c r="B118" s="6"/>
      <c r="C118" s="5" t="s">
        <v>15</v>
      </c>
      <c r="D118" s="33">
        <f>SUMPRODUCT($C$92:$C$109,D92:D109)</f>
        <v>14068.450880859376</v>
      </c>
      <c r="E118" s="33">
        <f>SUMPRODUCT($C$92:$C$109,E92:E109)</f>
        <v>14429.180390624999</v>
      </c>
      <c r="F118" s="33">
        <f>SUMPRODUCT($C$92:$C$109,F92:F109)</f>
        <v>14799.159375000001</v>
      </c>
      <c r="G118" s="33">
        <f>SUMPRODUCT($C$92:$C$109,G92:G109)</f>
        <v>15178.625</v>
      </c>
      <c r="H118" s="33">
        <f>SUMPRODUCT($C$92:$C$109,H92:H109)</f>
        <v>15558.090624999999</v>
      </c>
      <c r="I118" s="33">
        <f>SUMPRODUCT($C$92:$C$109,I92:I109)</f>
        <v>15947.042890624998</v>
      </c>
    </row>
    <row r="119" spans="1:9" ht="12.75">
      <c r="A119" s="20"/>
      <c r="B119" s="6"/>
      <c r="C119" s="6" t="s">
        <v>47</v>
      </c>
      <c r="D119" s="32">
        <f>SUM(D116:D118)</f>
        <v>37121.1813984375</v>
      </c>
      <c r="E119" s="32">
        <f>SUM(E116:E118)</f>
        <v>38073.0065625</v>
      </c>
      <c r="F119" s="32">
        <f>SUM(F116:F118)</f>
        <v>39049.2375</v>
      </c>
      <c r="G119" s="32">
        <f>SUM(G116:G118)</f>
        <v>40050.5</v>
      </c>
      <c r="H119" s="32">
        <f>SUM(H116:H118)</f>
        <v>41051.7625</v>
      </c>
      <c r="I119" s="32">
        <f>SUM(I116:I118)</f>
        <v>42078.0565625</v>
      </c>
    </row>
    <row r="120" spans="1:9" ht="12.75">
      <c r="A120" s="20"/>
      <c r="B120" s="6"/>
      <c r="C120" s="6"/>
      <c r="D120" s="32"/>
      <c r="E120" s="32"/>
      <c r="F120" s="32"/>
      <c r="G120" s="32"/>
      <c r="H120" s="32"/>
      <c r="I120" s="32"/>
    </row>
    <row r="121" spans="1:9" ht="12.75">
      <c r="A121" s="25" t="s">
        <v>48</v>
      </c>
      <c r="B121" s="6"/>
      <c r="C121" s="6" t="s">
        <v>0</v>
      </c>
      <c r="D121" s="32">
        <f>'Tonnage Calc (do not change)'!D82</f>
        <v>8089.744482421875</v>
      </c>
      <c r="E121" s="32">
        <f>'Tonnage Calc (do not change)'!E82</f>
        <v>8297.173828125</v>
      </c>
      <c r="F121" s="32">
        <f>'Tonnage Calc (do not change)'!F82</f>
        <v>8509.921875</v>
      </c>
      <c r="G121" s="32">
        <f>'Tonnage Calc (do not change)'!G82</f>
        <v>8728.125</v>
      </c>
      <c r="H121" s="32">
        <f>'Tonnage Calc (do not change)'!H82</f>
        <v>8946.328125</v>
      </c>
      <c r="I121" s="32">
        <f>'Tonnage Calc (do not change)'!I82</f>
        <v>9169.986328125</v>
      </c>
    </row>
    <row r="122" spans="1:9" ht="12.75">
      <c r="A122" s="20"/>
      <c r="B122" s="6"/>
      <c r="C122" s="6" t="s">
        <v>35</v>
      </c>
      <c r="D122" s="32">
        <f>'Tonnage Calc (do not change)'!D83</f>
        <v>8437.316748046876</v>
      </c>
      <c r="E122" s="32">
        <f>'Tonnage Calc (do not change)'!E83</f>
        <v>8653.658203125</v>
      </c>
      <c r="F122" s="32">
        <f>'Tonnage Calc (do not change)'!F83</f>
        <v>8875.546875</v>
      </c>
      <c r="G122" s="32">
        <f>'Tonnage Calc (do not change)'!G83</f>
        <v>9103.125</v>
      </c>
      <c r="H122" s="32">
        <f>'Tonnage Calc (do not change)'!H83</f>
        <v>9330.703125</v>
      </c>
      <c r="I122" s="32">
        <f>'Tonnage Calc (do not change)'!I83</f>
        <v>9563.970703125</v>
      </c>
    </row>
    <row r="123" spans="1:9" ht="12.75">
      <c r="A123" s="20"/>
      <c r="B123" s="6"/>
      <c r="C123" s="5" t="s">
        <v>15</v>
      </c>
      <c r="D123" s="33">
        <f>'Tonnage Calc (do not change)'!D84</f>
        <v>10601.417531250001</v>
      </c>
      <c r="E123" s="33">
        <f>'Tonnage Calc (do not change)'!E84</f>
        <v>10873.24875</v>
      </c>
      <c r="F123" s="33">
        <f>'Tonnage Calc (do not change)'!F84</f>
        <v>11152.05</v>
      </c>
      <c r="G123" s="33">
        <f>'Tonnage Calc (do not change)'!G84</f>
        <v>11438</v>
      </c>
      <c r="H123" s="33">
        <f>'Tonnage Calc (do not change)'!H84</f>
        <v>11723.949999999999</v>
      </c>
      <c r="I123" s="33">
        <f>'Tonnage Calc (do not change)'!I84</f>
        <v>12017.04875</v>
      </c>
    </row>
    <row r="124" spans="1:9" ht="13.5" thickBot="1">
      <c r="A124" s="30"/>
      <c r="B124" s="31"/>
      <c r="C124" s="31" t="s">
        <v>47</v>
      </c>
      <c r="D124" s="34">
        <f aca="true" t="shared" si="18" ref="D124:I124">SUM(D121:D123)</f>
        <v>27128.478761718754</v>
      </c>
      <c r="E124" s="34">
        <f t="shared" si="18"/>
        <v>27824.08078125</v>
      </c>
      <c r="F124" s="34">
        <f t="shared" si="18"/>
        <v>28537.51875</v>
      </c>
      <c r="G124" s="34">
        <f t="shared" si="18"/>
        <v>29269.25</v>
      </c>
      <c r="H124" s="34">
        <f t="shared" si="18"/>
        <v>30000.981249999997</v>
      </c>
      <c r="I124" s="34">
        <f t="shared" si="18"/>
        <v>30751.00578125</v>
      </c>
    </row>
  </sheetData>
  <hyperlinks>
    <hyperlink ref="A41" r:id="rId1" display="Microloading and Fractional Plates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2" t="s">
        <v>49</v>
      </c>
      <c r="B1" s="2" t="s">
        <v>50</v>
      </c>
    </row>
    <row r="2" spans="1:2" ht="12.75">
      <c r="A2" s="2"/>
      <c r="B2" s="2" t="s">
        <v>51</v>
      </c>
    </row>
    <row r="4" spans="1:5" ht="12.75">
      <c r="A4">
        <f>'Single Factor'!A45</f>
        <v>0</v>
      </c>
      <c r="B4" t="str">
        <f>'Single Factor'!B45</f>
        <v>Test Weight</v>
      </c>
      <c r="C4" t="str">
        <f>'Single Factor'!C45</f>
        <v>Reps Achieved (&lt;12)</v>
      </c>
      <c r="D4" t="str">
        <f>'Single Factor'!D45</f>
        <v>1RM</v>
      </c>
      <c r="E4" t="str">
        <f>'Single Factor'!E45</f>
        <v>5RM</v>
      </c>
    </row>
    <row r="5" spans="1:9" ht="12.75">
      <c r="A5" t="str">
        <f>'Single Factor'!A46</f>
        <v>Squat</v>
      </c>
      <c r="B5">
        <f>'Single Factor'!B46</f>
        <v>295</v>
      </c>
      <c r="C5">
        <f>'Single Factor'!C46</f>
        <v>5</v>
      </c>
      <c r="D5" s="1">
        <f>'Single Factor'!D46</f>
        <v>331.9081908190819</v>
      </c>
      <c r="E5">
        <f>'Single Factor'!E46</f>
        <v>295</v>
      </c>
      <c r="G5" t="s">
        <v>37</v>
      </c>
      <c r="H5" s="8">
        <f>'Single Factor'!B52</f>
        <v>0.125</v>
      </c>
      <c r="I5" t="s">
        <v>38</v>
      </c>
    </row>
    <row r="6" spans="1:9" ht="12.75">
      <c r="A6" t="str">
        <f>'Single Factor'!A47</f>
        <v>Bench</v>
      </c>
      <c r="B6">
        <f>'Single Factor'!B47</f>
        <v>210</v>
      </c>
      <c r="C6">
        <f>'Single Factor'!C47</f>
        <v>5</v>
      </c>
      <c r="D6" s="1">
        <f>'Single Factor'!D47</f>
        <v>236.27362736273628</v>
      </c>
      <c r="E6">
        <f>'Single Factor'!E47</f>
        <v>210</v>
      </c>
      <c r="G6" t="s">
        <v>39</v>
      </c>
      <c r="H6" s="8">
        <f>'Single Factor'!B53</f>
        <v>0.6</v>
      </c>
      <c r="I6" t="s">
        <v>40</v>
      </c>
    </row>
    <row r="7" spans="1:5" ht="12.75">
      <c r="A7" t="str">
        <f>'Single Factor'!A48</f>
        <v>Row</v>
      </c>
      <c r="B7">
        <f>'Single Factor'!B48</f>
        <v>160</v>
      </c>
      <c r="C7">
        <f>'Single Factor'!C48</f>
        <v>5</v>
      </c>
      <c r="D7" s="1">
        <f>'Single Factor'!D48</f>
        <v>180.01800180018</v>
      </c>
      <c r="E7">
        <f>'Single Factor'!E48</f>
        <v>160</v>
      </c>
    </row>
    <row r="8" spans="1:5" ht="12.75">
      <c r="A8" t="str">
        <f>'Single Factor'!A49</f>
        <v>Dead</v>
      </c>
      <c r="B8">
        <f>'Single Factor'!B49</f>
        <v>330</v>
      </c>
      <c r="C8">
        <f>'Single Factor'!C49</f>
        <v>5</v>
      </c>
      <c r="D8" s="1">
        <f>'Single Factor'!D49</f>
        <v>371.28712871287127</v>
      </c>
      <c r="E8">
        <f>'Single Factor'!E49</f>
        <v>330</v>
      </c>
    </row>
    <row r="9" spans="1:5" ht="12.75">
      <c r="A9" t="str">
        <f>'Single Factor'!A50</f>
        <v>Incline</v>
      </c>
      <c r="B9">
        <f>'Single Factor'!B50</f>
        <v>195</v>
      </c>
      <c r="C9">
        <f>'Single Factor'!C50</f>
        <v>5</v>
      </c>
      <c r="D9" s="1">
        <f>'Single Factor'!D50</f>
        <v>219.3969396939694</v>
      </c>
      <c r="E9">
        <f>'Single Factor'!E50</f>
        <v>195</v>
      </c>
    </row>
    <row r="11" spans="1:12" ht="12.75">
      <c r="A11" t="s">
        <v>42</v>
      </c>
      <c r="C11" t="s">
        <v>31</v>
      </c>
      <c r="D11" s="1">
        <f>$D$5</f>
        <v>331.9081908190819</v>
      </c>
      <c r="E11" s="1">
        <f>$D$5</f>
        <v>331.9081908190819</v>
      </c>
      <c r="F11" s="1">
        <f>$D$5</f>
        <v>331.9081908190819</v>
      </c>
      <c r="G11" s="1">
        <f>$D$5</f>
        <v>331.9081908190819</v>
      </c>
      <c r="H11" s="10">
        <f>(H23)/(1.0278-(0.0278*5))</f>
        <v>340.20589558955896</v>
      </c>
      <c r="I11" s="10">
        <f>(I23)/(1.0278-(0.0278*5))</f>
        <v>348.71104297929793</v>
      </c>
      <c r="J11" s="10" t="e">
        <f>(J23)/(1.0278-(0.0278*5))</f>
        <v>#REF!</v>
      </c>
      <c r="K11" s="10" t="e">
        <f>(K23)/(1.0278-(0.0278*5))</f>
        <v>#REF!</v>
      </c>
      <c r="L11" s="10" t="e">
        <f>(L23)/(1.0278-(0.0278*5))</f>
        <v>#REF!</v>
      </c>
    </row>
    <row r="12" spans="1:12" ht="12.75">
      <c r="A12" t="s">
        <v>43</v>
      </c>
      <c r="C12" t="s">
        <v>31</v>
      </c>
      <c r="D12" s="1">
        <f>$D$6</f>
        <v>236.27362736273628</v>
      </c>
      <c r="E12" s="1">
        <f>$D$6</f>
        <v>236.27362736273628</v>
      </c>
      <c r="F12" s="1">
        <f>$D$6</f>
        <v>236.27362736273628</v>
      </c>
      <c r="G12" s="1">
        <f>$D$6</f>
        <v>236.27362736273628</v>
      </c>
      <c r="H12" s="10">
        <f>(H28)/(1.0278-(0.0278*5))</f>
        <v>242.18046804680463</v>
      </c>
      <c r="I12" s="10">
        <f>(I28)/(1.0278-(0.0278*5))</f>
        <v>248.23497974797476</v>
      </c>
      <c r="J12" s="10" t="e">
        <f>(J28)/(1.0278-(0.0278*5))</f>
        <v>#REF!</v>
      </c>
      <c r="K12" s="10" t="e">
        <f>(K28)/(1.0278-(0.0278*5))</f>
        <v>#REF!</v>
      </c>
      <c r="L12" s="10" t="e">
        <f>(L28)/(1.0278-(0.0278*5))</f>
        <v>#REF!</v>
      </c>
    </row>
    <row r="13" spans="1:12" ht="12.75">
      <c r="A13" t="s">
        <v>44</v>
      </c>
      <c r="C13" t="s">
        <v>31</v>
      </c>
      <c r="D13" s="1">
        <f>$D$7</f>
        <v>180.01800180018</v>
      </c>
      <c r="E13" s="1">
        <f>$D$7</f>
        <v>180.01800180018</v>
      </c>
      <c r="F13" s="1">
        <f>$D$7</f>
        <v>180.01800180018</v>
      </c>
      <c r="G13" s="1">
        <f>$D$7</f>
        <v>180.01800180018</v>
      </c>
      <c r="H13" s="10">
        <f>(H33)/(1.0278-(0.0278*5))</f>
        <v>184.5184518451845</v>
      </c>
      <c r="I13" s="10">
        <f>(I33)/(1.0278-(0.0278*5))</f>
        <v>189.1314131413141</v>
      </c>
      <c r="J13" s="10" t="e">
        <f>(J33)/(1.0278-(0.0278*5))</f>
        <v>#REF!</v>
      </c>
      <c r="K13" s="10" t="e">
        <f>(K33)/(1.0278-(0.0278*5))</f>
        <v>#REF!</v>
      </c>
      <c r="L13" s="10" t="e">
        <f>(L33)/(1.0278-(0.0278*5))</f>
        <v>#REF!</v>
      </c>
    </row>
    <row r="14" spans="1:12" ht="12.75">
      <c r="A14" t="s">
        <v>45</v>
      </c>
      <c r="C14" t="s">
        <v>31</v>
      </c>
      <c r="D14" s="1">
        <f>$D$9</f>
        <v>219.3969396939694</v>
      </c>
      <c r="E14" s="1">
        <f>$D$9</f>
        <v>219.3969396939694</v>
      </c>
      <c r="F14" s="1">
        <f>$D$9</f>
        <v>219.3969396939694</v>
      </c>
      <c r="G14" s="1">
        <f>$D$9</f>
        <v>219.3969396939694</v>
      </c>
      <c r="H14" s="10">
        <f>(H46)/(1.0278-(0.0278*5))</f>
        <v>224.88186318631858</v>
      </c>
      <c r="I14" s="10">
        <f>(I46)/(1.0278-(0.0278*5))</f>
        <v>230.50390976597654</v>
      </c>
      <c r="J14" s="10" t="e">
        <f>(J46)/(1.0278-(0.0278*5))</f>
        <v>#REF!</v>
      </c>
      <c r="K14" s="10" t="e">
        <f>(K46)/(1.0278-(0.0278*5))</f>
        <v>#REF!</v>
      </c>
      <c r="L14" s="10" t="e">
        <f>(L46)/(1.0278-(0.0278*5))</f>
        <v>#REF!</v>
      </c>
    </row>
    <row r="15" spans="1:12" ht="12.75">
      <c r="A15" t="s">
        <v>46</v>
      </c>
      <c r="C15" t="s">
        <v>31</v>
      </c>
      <c r="D15" s="1">
        <f>$D$8</f>
        <v>371.28712871287127</v>
      </c>
      <c r="E15" s="1">
        <f>$D$8</f>
        <v>371.28712871287127</v>
      </c>
      <c r="F15" s="1">
        <f>$D$8</f>
        <v>371.28712871287127</v>
      </c>
      <c r="G15" s="1">
        <f>$D$8</f>
        <v>371.28712871287127</v>
      </c>
      <c r="H15" s="10">
        <f>(H50)/(1.0278-(0.0278*5))</f>
        <v>380.569306930693</v>
      </c>
      <c r="I15" s="10">
        <f>(I50)/(1.0278-(0.0278*5))</f>
        <v>390.0835396039603</v>
      </c>
      <c r="J15" s="10" t="e">
        <f>(J50)/(1.0278-(0.0278*5))</f>
        <v>#REF!</v>
      </c>
      <c r="K15" s="10" t="e">
        <f>(K50)/(1.0278-(0.0278*5))</f>
        <v>#REF!</v>
      </c>
      <c r="L15" s="10" t="e">
        <f>(L50)/(1.0278-(0.0278*5))</f>
        <v>#REF!</v>
      </c>
    </row>
    <row r="16" spans="4:12" ht="12.75">
      <c r="D16" s="1"/>
      <c r="E16" s="1"/>
      <c r="F16" s="1"/>
      <c r="G16" s="1"/>
      <c r="H16" s="10"/>
      <c r="I16" s="10"/>
      <c r="J16" s="10"/>
      <c r="K16" s="10"/>
      <c r="L16" s="10"/>
    </row>
    <row r="18" spans="1:22" ht="12.75">
      <c r="A18" t="str">
        <f>'Single Factor'!A57</f>
        <v>Day</v>
      </c>
      <c r="B18" t="str">
        <f>'Single Factor'!B57</f>
        <v>Exercise</v>
      </c>
      <c r="C18" t="str">
        <f>'Single Factor'!C57</f>
        <v>Reps</v>
      </c>
      <c r="D18" t="str">
        <f>'Single Factor'!D57</f>
        <v>Wk 1</v>
      </c>
      <c r="E18" t="str">
        <f>'Single Factor'!E57</f>
        <v>Wk 2</v>
      </c>
      <c r="F18" t="str">
        <f>'Single Factor'!F57</f>
        <v>Wk 3</v>
      </c>
      <c r="G18" t="str">
        <f>'Single Factor'!G57</f>
        <v>Wk 4</v>
      </c>
      <c r="H18" t="str">
        <f>'Single Factor'!H57</f>
        <v>Wk 5</v>
      </c>
      <c r="I18" t="str">
        <f>'Single Factor'!I57</f>
        <v>Wk 6</v>
      </c>
      <c r="J18" t="e">
        <f>'Single Factor'!#REF!</f>
        <v>#REF!</v>
      </c>
      <c r="K18" t="e">
        <f>'Single Factor'!#REF!</f>
        <v>#REF!</v>
      </c>
      <c r="L18" t="e">
        <f>'Single Factor'!#REF!</f>
        <v>#REF!</v>
      </c>
      <c r="N18" t="s">
        <v>22</v>
      </c>
      <c r="O18" t="s">
        <v>23</v>
      </c>
      <c r="P18" t="s">
        <v>24</v>
      </c>
      <c r="Q18" t="s">
        <v>25</v>
      </c>
      <c r="R18" t="s">
        <v>26</v>
      </c>
      <c r="S18" t="s">
        <v>27</v>
      </c>
      <c r="T18" t="s">
        <v>28</v>
      </c>
      <c r="U18" t="s">
        <v>29</v>
      </c>
      <c r="V18" t="s">
        <v>30</v>
      </c>
    </row>
    <row r="19" spans="1:22" ht="12.75">
      <c r="A19" t="str">
        <f>'Single Factor'!A58</f>
        <v>Monday</v>
      </c>
      <c r="B19" t="str">
        <f>'Single Factor'!B58</f>
        <v>Squat</v>
      </c>
      <c r="C19">
        <f>'Single Factor'!C58</f>
        <v>5</v>
      </c>
      <c r="D19" s="1">
        <f>'Single Factor'!D58</f>
        <v>136.7117578125</v>
      </c>
      <c r="E19" s="1">
        <f>'Single Factor'!E58</f>
        <v>140.2171875</v>
      </c>
      <c r="F19" s="1">
        <f>'Single Factor'!F58</f>
        <v>143.8125</v>
      </c>
      <c r="G19" s="1">
        <f>'Single Factor'!G58</f>
        <v>147.5</v>
      </c>
      <c r="H19" s="1">
        <f>'Single Factor'!H58</f>
        <v>151.1875</v>
      </c>
      <c r="I19" s="1">
        <f>'Single Factor'!I58</f>
        <v>154.9671875</v>
      </c>
      <c r="J19" s="1" t="e">
        <f>'Single Factor'!#REF!</f>
        <v>#REF!</v>
      </c>
      <c r="K19" s="1" t="e">
        <f>'Single Factor'!#REF!</f>
        <v>#REF!</v>
      </c>
      <c r="L19" s="1" t="e">
        <f>'Single Factor'!#REF!</f>
        <v>#REF!</v>
      </c>
      <c r="N19" s="1">
        <f aca="true" t="shared" si="0" ref="N19:V23">IF(D19&gt;($H$6*D$11),D19,0)</f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 t="e">
        <f t="shared" si="0"/>
        <v>#REF!</v>
      </c>
      <c r="U19" s="1" t="e">
        <f t="shared" si="0"/>
        <v>#REF!</v>
      </c>
      <c r="V19" s="1" t="e">
        <f t="shared" si="0"/>
        <v>#REF!</v>
      </c>
    </row>
    <row r="20" spans="3:22" ht="12.75">
      <c r="C20">
        <f>'Single Factor'!C59</f>
        <v>5</v>
      </c>
      <c r="D20" s="1">
        <f>'Single Factor'!D59</f>
        <v>170.889697265625</v>
      </c>
      <c r="E20" s="1">
        <f>'Single Factor'!E59</f>
        <v>175.271484375</v>
      </c>
      <c r="F20" s="1">
        <f>'Single Factor'!F59</f>
        <v>179.765625</v>
      </c>
      <c r="G20" s="1">
        <f>'Single Factor'!G59</f>
        <v>184.375</v>
      </c>
      <c r="H20" s="1">
        <f>'Single Factor'!H59</f>
        <v>188.984375</v>
      </c>
      <c r="I20" s="1">
        <f>'Single Factor'!I59</f>
        <v>193.708984375</v>
      </c>
      <c r="J20" s="1" t="e">
        <f>'Single Factor'!#REF!</f>
        <v>#REF!</v>
      </c>
      <c r="K20" s="1" t="e">
        <f>'Single Factor'!#REF!</f>
        <v>#REF!</v>
      </c>
      <c r="L20" s="1" t="e">
        <f>'Single Factor'!#REF!</f>
        <v>#REF!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 t="e">
        <f t="shared" si="0"/>
        <v>#REF!</v>
      </c>
      <c r="U20" s="1" t="e">
        <f t="shared" si="0"/>
        <v>#REF!</v>
      </c>
      <c r="V20" s="1" t="e">
        <f t="shared" si="0"/>
        <v>#REF!</v>
      </c>
    </row>
    <row r="21" spans="3:22" ht="12.75">
      <c r="C21">
        <f>'Single Factor'!C60</f>
        <v>5</v>
      </c>
      <c r="D21" s="1">
        <f>'Single Factor'!D60</f>
        <v>205.06763671875</v>
      </c>
      <c r="E21" s="1">
        <f>'Single Factor'!E60</f>
        <v>210.32578124999998</v>
      </c>
      <c r="F21" s="1">
        <f>'Single Factor'!F60</f>
        <v>215.71875</v>
      </c>
      <c r="G21" s="1">
        <f>'Single Factor'!G60</f>
        <v>221.25</v>
      </c>
      <c r="H21" s="1">
        <f>'Single Factor'!H60</f>
        <v>226.78125</v>
      </c>
      <c r="I21" s="1">
        <f>'Single Factor'!I60</f>
        <v>232.45078124999998</v>
      </c>
      <c r="J21" s="1" t="e">
        <f>'Single Factor'!#REF!</f>
        <v>#REF!</v>
      </c>
      <c r="K21" s="1" t="e">
        <f>'Single Factor'!#REF!</f>
        <v>#REF!</v>
      </c>
      <c r="L21" s="1" t="e">
        <f>'Single Factor'!#REF!</f>
        <v>#REF!</v>
      </c>
      <c r="N21" s="1">
        <f t="shared" si="0"/>
        <v>205.06763671875</v>
      </c>
      <c r="O21" s="1">
        <f t="shared" si="0"/>
        <v>210.32578124999998</v>
      </c>
      <c r="P21" s="1">
        <f t="shared" si="0"/>
        <v>215.71875</v>
      </c>
      <c r="Q21" s="1">
        <f t="shared" si="0"/>
        <v>221.25</v>
      </c>
      <c r="R21" s="1">
        <f t="shared" si="0"/>
        <v>226.78125</v>
      </c>
      <c r="S21" s="1">
        <f t="shared" si="0"/>
        <v>232.45078124999998</v>
      </c>
      <c r="T21" s="1" t="e">
        <f t="shared" si="0"/>
        <v>#REF!</v>
      </c>
      <c r="U21" s="1" t="e">
        <f t="shared" si="0"/>
        <v>#REF!</v>
      </c>
      <c r="V21" s="1" t="e">
        <f t="shared" si="0"/>
        <v>#REF!</v>
      </c>
    </row>
    <row r="22" spans="3:22" ht="12.75">
      <c r="C22">
        <f>'Single Factor'!C61</f>
        <v>5</v>
      </c>
      <c r="D22" s="1">
        <f>'Single Factor'!D61</f>
        <v>239.245576171875</v>
      </c>
      <c r="E22" s="1">
        <f>'Single Factor'!E61</f>
        <v>245.38007812499998</v>
      </c>
      <c r="F22" s="1">
        <f>'Single Factor'!F61</f>
        <v>251.671875</v>
      </c>
      <c r="G22" s="1">
        <f>'Single Factor'!G61</f>
        <v>258.125</v>
      </c>
      <c r="H22" s="1">
        <f>'Single Factor'!H61</f>
        <v>264.578125</v>
      </c>
      <c r="I22" s="1">
        <f>'Single Factor'!I61</f>
        <v>271.192578125</v>
      </c>
      <c r="J22" s="1" t="e">
        <f>'Single Factor'!#REF!</f>
        <v>#REF!</v>
      </c>
      <c r="K22" s="1" t="e">
        <f>'Single Factor'!#REF!</f>
        <v>#REF!</v>
      </c>
      <c r="L22" s="1" t="e">
        <f>'Single Factor'!#REF!</f>
        <v>#REF!</v>
      </c>
      <c r="N22" s="1">
        <f t="shared" si="0"/>
        <v>239.245576171875</v>
      </c>
      <c r="O22" s="1">
        <f t="shared" si="0"/>
        <v>245.38007812499998</v>
      </c>
      <c r="P22" s="1">
        <f t="shared" si="0"/>
        <v>251.671875</v>
      </c>
      <c r="Q22" s="1">
        <f t="shared" si="0"/>
        <v>258.125</v>
      </c>
      <c r="R22" s="1">
        <f t="shared" si="0"/>
        <v>264.578125</v>
      </c>
      <c r="S22" s="1">
        <f t="shared" si="0"/>
        <v>271.192578125</v>
      </c>
      <c r="T22" s="1" t="e">
        <f t="shared" si="0"/>
        <v>#REF!</v>
      </c>
      <c r="U22" s="1" t="e">
        <f t="shared" si="0"/>
        <v>#REF!</v>
      </c>
      <c r="V22" s="1" t="e">
        <f t="shared" si="0"/>
        <v>#REF!</v>
      </c>
    </row>
    <row r="23" spans="3:22" ht="12.75">
      <c r="C23">
        <f>'Single Factor'!C62</f>
        <v>5</v>
      </c>
      <c r="D23" s="1">
        <f>'Single Factor'!D62</f>
        <v>273.423515625</v>
      </c>
      <c r="E23" s="1">
        <f>'Single Factor'!E62</f>
        <v>280.434375</v>
      </c>
      <c r="F23" s="1">
        <f>'Single Factor'!F62</f>
        <v>287.625</v>
      </c>
      <c r="G23" s="1">
        <f>'Single Factor'!G62</f>
        <v>295</v>
      </c>
      <c r="H23" s="1">
        <f>'Single Factor'!H62</f>
        <v>302.375</v>
      </c>
      <c r="I23" s="1">
        <f>'Single Factor'!I62</f>
        <v>309.934375</v>
      </c>
      <c r="J23" s="1" t="e">
        <f>'Single Factor'!#REF!</f>
        <v>#REF!</v>
      </c>
      <c r="K23" s="1" t="e">
        <f>'Single Factor'!#REF!</f>
        <v>#REF!</v>
      </c>
      <c r="L23" s="1" t="e">
        <f>'Single Factor'!#REF!</f>
        <v>#REF!</v>
      </c>
      <c r="N23" s="1">
        <f t="shared" si="0"/>
        <v>273.423515625</v>
      </c>
      <c r="O23" s="1">
        <f t="shared" si="0"/>
        <v>280.434375</v>
      </c>
      <c r="P23" s="1">
        <f t="shared" si="0"/>
        <v>287.625</v>
      </c>
      <c r="Q23" s="1">
        <f t="shared" si="0"/>
        <v>295</v>
      </c>
      <c r="R23" s="1">
        <f t="shared" si="0"/>
        <v>302.375</v>
      </c>
      <c r="S23" s="1">
        <f t="shared" si="0"/>
        <v>309.934375</v>
      </c>
      <c r="T23" s="1" t="e">
        <f t="shared" si="0"/>
        <v>#REF!</v>
      </c>
      <c r="U23" s="1" t="e">
        <f t="shared" si="0"/>
        <v>#REF!</v>
      </c>
      <c r="V23" s="1" t="e">
        <f t="shared" si="0"/>
        <v>#REF!</v>
      </c>
    </row>
    <row r="24" spans="2:22" ht="12.75">
      <c r="B24" t="str">
        <f>'Single Factor'!B63</f>
        <v>Bench</v>
      </c>
      <c r="C24">
        <f>'Single Factor'!C63</f>
        <v>5</v>
      </c>
      <c r="D24" s="1">
        <f>'Single Factor'!D63</f>
        <v>97.320234375</v>
      </c>
      <c r="E24" s="1">
        <f>'Single Factor'!E63</f>
        <v>99.815625</v>
      </c>
      <c r="F24" s="1">
        <f>'Single Factor'!F63</f>
        <v>102.375</v>
      </c>
      <c r="G24" s="1">
        <f>'Single Factor'!G63</f>
        <v>105</v>
      </c>
      <c r="H24" s="1">
        <f>'Single Factor'!H63</f>
        <v>107.62499999999999</v>
      </c>
      <c r="I24" s="1">
        <f>'Single Factor'!I63</f>
        <v>110.31562499999998</v>
      </c>
      <c r="J24" s="1" t="e">
        <f>'Single Factor'!#REF!</f>
        <v>#REF!</v>
      </c>
      <c r="K24" s="1" t="e">
        <f>'Single Factor'!#REF!</f>
        <v>#REF!</v>
      </c>
      <c r="L24" s="1" t="e">
        <f>'Single Factor'!#REF!</f>
        <v>#REF!</v>
      </c>
      <c r="N24" s="1">
        <f aca="true" t="shared" si="1" ref="N24:V28">IF(D24&gt;($H$6*D$12),D24,0)</f>
        <v>0</v>
      </c>
      <c r="O24" s="1">
        <f t="shared" si="1"/>
        <v>0</v>
      </c>
      <c r="P24" s="1">
        <f t="shared" si="1"/>
        <v>0</v>
      </c>
      <c r="Q24" s="1">
        <f t="shared" si="1"/>
        <v>0</v>
      </c>
      <c r="R24" s="1">
        <f t="shared" si="1"/>
        <v>0</v>
      </c>
      <c r="S24" s="1">
        <f t="shared" si="1"/>
        <v>0</v>
      </c>
      <c r="T24" s="1" t="e">
        <f t="shared" si="1"/>
        <v>#REF!</v>
      </c>
      <c r="U24" s="1" t="e">
        <f t="shared" si="1"/>
        <v>#REF!</v>
      </c>
      <c r="V24" s="1" t="e">
        <f t="shared" si="1"/>
        <v>#REF!</v>
      </c>
    </row>
    <row r="25" spans="3:22" ht="12.75">
      <c r="C25">
        <f>'Single Factor'!C64</f>
        <v>5</v>
      </c>
      <c r="D25" s="1">
        <f>'Single Factor'!D64</f>
        <v>121.65029296875</v>
      </c>
      <c r="E25" s="1">
        <f>'Single Factor'!E64</f>
        <v>124.76953125</v>
      </c>
      <c r="F25" s="1">
        <f>'Single Factor'!F64</f>
        <v>127.96875</v>
      </c>
      <c r="G25" s="1">
        <f>'Single Factor'!G64</f>
        <v>131.25</v>
      </c>
      <c r="H25" s="1">
        <f>'Single Factor'!H64</f>
        <v>134.53124999999997</v>
      </c>
      <c r="I25" s="1">
        <f>'Single Factor'!I64</f>
        <v>137.89453124999997</v>
      </c>
      <c r="J25" s="1" t="e">
        <f>'Single Factor'!#REF!</f>
        <v>#REF!</v>
      </c>
      <c r="K25" s="1" t="e">
        <f>'Single Factor'!#REF!</f>
        <v>#REF!</v>
      </c>
      <c r="L25" s="1" t="e">
        <f>'Single Factor'!#REF!</f>
        <v>#REF!</v>
      </c>
      <c r="N25" s="1">
        <f t="shared" si="1"/>
        <v>0</v>
      </c>
      <c r="O25" s="1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1">
        <f t="shared" si="1"/>
        <v>0</v>
      </c>
      <c r="T25" s="1" t="e">
        <f t="shared" si="1"/>
        <v>#REF!</v>
      </c>
      <c r="U25" s="1" t="e">
        <f t="shared" si="1"/>
        <v>#REF!</v>
      </c>
      <c r="V25" s="1" t="e">
        <f t="shared" si="1"/>
        <v>#REF!</v>
      </c>
    </row>
    <row r="26" spans="3:22" ht="12.75">
      <c r="C26">
        <f>'Single Factor'!C65</f>
        <v>5</v>
      </c>
      <c r="D26" s="1">
        <f>'Single Factor'!D65</f>
        <v>145.9803515625</v>
      </c>
      <c r="E26" s="1">
        <f>'Single Factor'!E65</f>
        <v>149.7234375</v>
      </c>
      <c r="F26" s="1">
        <f>'Single Factor'!F65</f>
        <v>153.5625</v>
      </c>
      <c r="G26" s="1">
        <f>'Single Factor'!G65</f>
        <v>157.5</v>
      </c>
      <c r="H26" s="1">
        <f>'Single Factor'!H65</f>
        <v>161.43749999999997</v>
      </c>
      <c r="I26" s="1">
        <f>'Single Factor'!I65</f>
        <v>165.4734375</v>
      </c>
      <c r="J26" s="1" t="e">
        <f>'Single Factor'!#REF!</f>
        <v>#REF!</v>
      </c>
      <c r="K26" s="1" t="e">
        <f>'Single Factor'!#REF!</f>
        <v>#REF!</v>
      </c>
      <c r="L26" s="1" t="e">
        <f>'Single Factor'!#REF!</f>
        <v>#REF!</v>
      </c>
      <c r="N26" s="1">
        <f t="shared" si="1"/>
        <v>145.9803515625</v>
      </c>
      <c r="O26" s="1">
        <f t="shared" si="1"/>
        <v>149.7234375</v>
      </c>
      <c r="P26" s="1">
        <f t="shared" si="1"/>
        <v>153.5625</v>
      </c>
      <c r="Q26" s="1">
        <f t="shared" si="1"/>
        <v>157.5</v>
      </c>
      <c r="R26" s="1">
        <f t="shared" si="1"/>
        <v>161.43749999999997</v>
      </c>
      <c r="S26" s="1">
        <f t="shared" si="1"/>
        <v>165.4734375</v>
      </c>
      <c r="T26" s="1" t="e">
        <f t="shared" si="1"/>
        <v>#REF!</v>
      </c>
      <c r="U26" s="1" t="e">
        <f t="shared" si="1"/>
        <v>#REF!</v>
      </c>
      <c r="V26" s="1" t="e">
        <f t="shared" si="1"/>
        <v>#REF!</v>
      </c>
    </row>
    <row r="27" spans="3:22" ht="12.75">
      <c r="C27">
        <f>'Single Factor'!C66</f>
        <v>5</v>
      </c>
      <c r="D27" s="1">
        <f>'Single Factor'!D66</f>
        <v>170.31041015625</v>
      </c>
      <c r="E27" s="1">
        <f>'Single Factor'!E66</f>
        <v>174.67734375</v>
      </c>
      <c r="F27" s="1">
        <f>'Single Factor'!F66</f>
        <v>179.15625</v>
      </c>
      <c r="G27" s="1">
        <f>'Single Factor'!G66</f>
        <v>183.75</v>
      </c>
      <c r="H27" s="1">
        <f>'Single Factor'!H66</f>
        <v>188.34374999999997</v>
      </c>
      <c r="I27" s="1">
        <f>'Single Factor'!I66</f>
        <v>193.05234374999998</v>
      </c>
      <c r="J27" s="1" t="e">
        <f>'Single Factor'!#REF!</f>
        <v>#REF!</v>
      </c>
      <c r="K27" s="1" t="e">
        <f>'Single Factor'!#REF!</f>
        <v>#REF!</v>
      </c>
      <c r="L27" s="1" t="e">
        <f>'Single Factor'!#REF!</f>
        <v>#REF!</v>
      </c>
      <c r="N27" s="1">
        <f t="shared" si="1"/>
        <v>170.31041015625</v>
      </c>
      <c r="O27" s="1">
        <f t="shared" si="1"/>
        <v>174.67734375</v>
      </c>
      <c r="P27" s="1">
        <f t="shared" si="1"/>
        <v>179.15625</v>
      </c>
      <c r="Q27" s="1">
        <f t="shared" si="1"/>
        <v>183.75</v>
      </c>
      <c r="R27" s="1">
        <f t="shared" si="1"/>
        <v>188.34374999999997</v>
      </c>
      <c r="S27" s="1">
        <f t="shared" si="1"/>
        <v>193.05234374999998</v>
      </c>
      <c r="T27" s="1" t="e">
        <f t="shared" si="1"/>
        <v>#REF!</v>
      </c>
      <c r="U27" s="1" t="e">
        <f t="shared" si="1"/>
        <v>#REF!</v>
      </c>
      <c r="V27" s="1" t="e">
        <f t="shared" si="1"/>
        <v>#REF!</v>
      </c>
    </row>
    <row r="28" spans="3:22" ht="12.75">
      <c r="C28">
        <f>'Single Factor'!C67</f>
        <v>5</v>
      </c>
      <c r="D28" s="1">
        <f>'Single Factor'!D67</f>
        <v>194.64046875</v>
      </c>
      <c r="E28" s="1">
        <f>'Single Factor'!E67</f>
        <v>199.63125</v>
      </c>
      <c r="F28" s="1">
        <f>'Single Factor'!F67</f>
        <v>204.75</v>
      </c>
      <c r="G28" s="1">
        <f>'Single Factor'!G67</f>
        <v>210</v>
      </c>
      <c r="H28" s="1">
        <f>'Single Factor'!H67</f>
        <v>215.24999999999997</v>
      </c>
      <c r="I28" s="1">
        <f>'Single Factor'!I67</f>
        <v>220.63124999999997</v>
      </c>
      <c r="J28" s="1" t="e">
        <f>'Single Factor'!#REF!</f>
        <v>#REF!</v>
      </c>
      <c r="K28" s="1" t="e">
        <f>'Single Factor'!#REF!</f>
        <v>#REF!</v>
      </c>
      <c r="L28" s="1" t="e">
        <f>'Single Factor'!#REF!</f>
        <v>#REF!</v>
      </c>
      <c r="N28" s="1">
        <f t="shared" si="1"/>
        <v>194.64046875</v>
      </c>
      <c r="O28" s="1">
        <f t="shared" si="1"/>
        <v>199.63125</v>
      </c>
      <c r="P28" s="1">
        <f t="shared" si="1"/>
        <v>204.75</v>
      </c>
      <c r="Q28" s="1">
        <f t="shared" si="1"/>
        <v>210</v>
      </c>
      <c r="R28" s="1">
        <f t="shared" si="1"/>
        <v>215.24999999999997</v>
      </c>
      <c r="S28" s="1">
        <f t="shared" si="1"/>
        <v>220.63124999999997</v>
      </c>
      <c r="T28" s="1" t="e">
        <f t="shared" si="1"/>
        <v>#REF!</v>
      </c>
      <c r="U28" s="1" t="e">
        <f t="shared" si="1"/>
        <v>#REF!</v>
      </c>
      <c r="V28" s="1" t="e">
        <f t="shared" si="1"/>
        <v>#REF!</v>
      </c>
    </row>
    <row r="29" spans="2:22" ht="12.75">
      <c r="B29" t="str">
        <f>'Single Factor'!B68</f>
        <v>Row</v>
      </c>
      <c r="C29">
        <f>'Single Factor'!C68</f>
        <v>5</v>
      </c>
      <c r="D29" s="1">
        <f>'Single Factor'!D68</f>
        <v>74.14874999999999</v>
      </c>
      <c r="E29" s="1">
        <f>'Single Factor'!E68</f>
        <v>76.05</v>
      </c>
      <c r="F29" s="1">
        <f>'Single Factor'!F68</f>
        <v>78</v>
      </c>
      <c r="G29" s="1">
        <f>'Single Factor'!G68</f>
        <v>80</v>
      </c>
      <c r="H29" s="1">
        <f>'Single Factor'!H68</f>
        <v>82</v>
      </c>
      <c r="I29" s="1">
        <f>'Single Factor'!I68</f>
        <v>84.05</v>
      </c>
      <c r="J29" s="1" t="e">
        <f>'Single Factor'!#REF!</f>
        <v>#REF!</v>
      </c>
      <c r="K29" s="1" t="e">
        <f>'Single Factor'!#REF!</f>
        <v>#REF!</v>
      </c>
      <c r="L29" s="1" t="e">
        <f>'Single Factor'!#REF!</f>
        <v>#REF!</v>
      </c>
      <c r="N29" s="1">
        <f aca="true" t="shared" si="2" ref="N29:V33">IF(D29&gt;($H$6*D$13),D29,0)</f>
        <v>0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 t="shared" si="2"/>
        <v>0</v>
      </c>
      <c r="S29" s="1">
        <f t="shared" si="2"/>
        <v>0</v>
      </c>
      <c r="T29" s="1" t="e">
        <f t="shared" si="2"/>
        <v>#REF!</v>
      </c>
      <c r="U29" s="1" t="e">
        <f t="shared" si="2"/>
        <v>#REF!</v>
      </c>
      <c r="V29" s="1" t="e">
        <f t="shared" si="2"/>
        <v>#REF!</v>
      </c>
    </row>
    <row r="30" spans="3:22" ht="12.75">
      <c r="C30">
        <f>'Single Factor'!C69</f>
        <v>5</v>
      </c>
      <c r="D30" s="1">
        <f>'Single Factor'!D69</f>
        <v>92.6859375</v>
      </c>
      <c r="E30" s="1">
        <f>'Single Factor'!E69</f>
        <v>95.0625</v>
      </c>
      <c r="F30" s="1">
        <f>'Single Factor'!F69</f>
        <v>97.5</v>
      </c>
      <c r="G30" s="1">
        <f>'Single Factor'!G69</f>
        <v>100</v>
      </c>
      <c r="H30" s="1">
        <f>'Single Factor'!H69</f>
        <v>102.5</v>
      </c>
      <c r="I30" s="1">
        <f>'Single Factor'!I69</f>
        <v>105.0625</v>
      </c>
      <c r="J30" s="1" t="e">
        <f>'Single Factor'!#REF!</f>
        <v>#REF!</v>
      </c>
      <c r="K30" s="1" t="e">
        <f>'Single Factor'!#REF!</f>
        <v>#REF!</v>
      </c>
      <c r="L30" s="1" t="e">
        <f>'Single Factor'!#REF!</f>
        <v>#REF!</v>
      </c>
      <c r="N30" s="1">
        <f t="shared" si="2"/>
        <v>0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  <c r="S30" s="1">
        <f t="shared" si="2"/>
        <v>0</v>
      </c>
      <c r="T30" s="1" t="e">
        <f t="shared" si="2"/>
        <v>#REF!</v>
      </c>
      <c r="U30" s="1" t="e">
        <f t="shared" si="2"/>
        <v>#REF!</v>
      </c>
      <c r="V30" s="1" t="e">
        <f t="shared" si="2"/>
        <v>#REF!</v>
      </c>
    </row>
    <row r="31" spans="3:22" ht="12.75">
      <c r="C31">
        <f>'Single Factor'!C70</f>
        <v>5</v>
      </c>
      <c r="D31" s="1">
        <f>'Single Factor'!D70</f>
        <v>111.22312499999998</v>
      </c>
      <c r="E31" s="1">
        <f>'Single Factor'!E70</f>
        <v>114.07499999999999</v>
      </c>
      <c r="F31" s="1">
        <f>'Single Factor'!F70</f>
        <v>117</v>
      </c>
      <c r="G31" s="1">
        <f>'Single Factor'!G70</f>
        <v>120</v>
      </c>
      <c r="H31" s="1">
        <f>'Single Factor'!H70</f>
        <v>123</v>
      </c>
      <c r="I31" s="1">
        <f>'Single Factor'!I70</f>
        <v>126.07499999999999</v>
      </c>
      <c r="J31" s="1" t="e">
        <f>'Single Factor'!#REF!</f>
        <v>#REF!</v>
      </c>
      <c r="K31" s="1" t="e">
        <f>'Single Factor'!#REF!</f>
        <v>#REF!</v>
      </c>
      <c r="L31" s="1" t="e">
        <f>'Single Factor'!#REF!</f>
        <v>#REF!</v>
      </c>
      <c r="N31" s="1">
        <f t="shared" si="2"/>
        <v>111.22312499999998</v>
      </c>
      <c r="O31" s="1">
        <f t="shared" si="2"/>
        <v>114.07499999999999</v>
      </c>
      <c r="P31" s="1">
        <f t="shared" si="2"/>
        <v>117</v>
      </c>
      <c r="Q31" s="1">
        <f t="shared" si="2"/>
        <v>120</v>
      </c>
      <c r="R31" s="1">
        <f t="shared" si="2"/>
        <v>123</v>
      </c>
      <c r="S31" s="1">
        <f t="shared" si="2"/>
        <v>126.07499999999999</v>
      </c>
      <c r="T31" s="1" t="e">
        <f t="shared" si="2"/>
        <v>#REF!</v>
      </c>
      <c r="U31" s="1" t="e">
        <f t="shared" si="2"/>
        <v>#REF!</v>
      </c>
      <c r="V31" s="1" t="e">
        <f t="shared" si="2"/>
        <v>#REF!</v>
      </c>
    </row>
    <row r="32" spans="3:22" ht="12.75">
      <c r="C32">
        <f>'Single Factor'!C71</f>
        <v>5</v>
      </c>
      <c r="D32" s="1">
        <f>'Single Factor'!D71</f>
        <v>129.7603125</v>
      </c>
      <c r="E32" s="1">
        <f>'Single Factor'!E71</f>
        <v>133.0875</v>
      </c>
      <c r="F32" s="1">
        <f>'Single Factor'!F71</f>
        <v>136.5</v>
      </c>
      <c r="G32" s="1">
        <f>'Single Factor'!G71</f>
        <v>140</v>
      </c>
      <c r="H32" s="1">
        <f>'Single Factor'!H71</f>
        <v>143.5</v>
      </c>
      <c r="I32" s="1">
        <f>'Single Factor'!I71</f>
        <v>147.0875</v>
      </c>
      <c r="J32" s="1" t="e">
        <f>'Single Factor'!#REF!</f>
        <v>#REF!</v>
      </c>
      <c r="K32" s="1" t="e">
        <f>'Single Factor'!#REF!</f>
        <v>#REF!</v>
      </c>
      <c r="L32" s="1" t="e">
        <f>'Single Factor'!#REF!</f>
        <v>#REF!</v>
      </c>
      <c r="N32" s="1">
        <f t="shared" si="2"/>
        <v>129.7603125</v>
      </c>
      <c r="O32" s="1">
        <f t="shared" si="2"/>
        <v>133.0875</v>
      </c>
      <c r="P32" s="1">
        <f t="shared" si="2"/>
        <v>136.5</v>
      </c>
      <c r="Q32" s="1">
        <f t="shared" si="2"/>
        <v>140</v>
      </c>
      <c r="R32" s="1">
        <f t="shared" si="2"/>
        <v>143.5</v>
      </c>
      <c r="S32" s="1">
        <f t="shared" si="2"/>
        <v>147.0875</v>
      </c>
      <c r="T32" s="1" t="e">
        <f t="shared" si="2"/>
        <v>#REF!</v>
      </c>
      <c r="U32" s="1" t="e">
        <f t="shared" si="2"/>
        <v>#REF!</v>
      </c>
      <c r="V32" s="1" t="e">
        <f t="shared" si="2"/>
        <v>#REF!</v>
      </c>
    </row>
    <row r="33" spans="3:22" ht="12.75">
      <c r="C33">
        <f>'Single Factor'!C72</f>
        <v>5</v>
      </c>
      <c r="D33" s="1">
        <f>'Single Factor'!D72</f>
        <v>148.29749999999999</v>
      </c>
      <c r="E33" s="1">
        <f>'Single Factor'!E72</f>
        <v>152.1</v>
      </c>
      <c r="F33" s="1">
        <f>'Single Factor'!F72</f>
        <v>156</v>
      </c>
      <c r="G33" s="1">
        <f>'Single Factor'!G72</f>
        <v>160</v>
      </c>
      <c r="H33" s="1">
        <f>'Single Factor'!H72</f>
        <v>164</v>
      </c>
      <c r="I33" s="1">
        <f>'Single Factor'!I72</f>
        <v>168.1</v>
      </c>
      <c r="J33" s="1" t="e">
        <f>'Single Factor'!#REF!</f>
        <v>#REF!</v>
      </c>
      <c r="K33" s="1" t="e">
        <f>'Single Factor'!#REF!</f>
        <v>#REF!</v>
      </c>
      <c r="L33" s="1" t="e">
        <f>'Single Factor'!#REF!</f>
        <v>#REF!</v>
      </c>
      <c r="N33" s="1">
        <f t="shared" si="2"/>
        <v>148.29749999999999</v>
      </c>
      <c r="O33" s="1">
        <f t="shared" si="2"/>
        <v>152.1</v>
      </c>
      <c r="P33" s="1">
        <f t="shared" si="2"/>
        <v>156</v>
      </c>
      <c r="Q33" s="1">
        <f t="shared" si="2"/>
        <v>160</v>
      </c>
      <c r="R33" s="1">
        <f t="shared" si="2"/>
        <v>164</v>
      </c>
      <c r="S33" s="1">
        <f t="shared" si="2"/>
        <v>168.1</v>
      </c>
      <c r="T33" s="1" t="e">
        <f t="shared" si="2"/>
        <v>#REF!</v>
      </c>
      <c r="U33" s="1" t="e">
        <f t="shared" si="2"/>
        <v>#REF!</v>
      </c>
      <c r="V33" s="1" t="e">
        <f t="shared" si="2"/>
        <v>#REF!</v>
      </c>
    </row>
    <row r="34" spans="14:22" ht="12.75"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t="str">
        <f>'Single Factor'!B73</f>
        <v>Assistance:</v>
      </c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t="str">
        <f>'Single Factor'!B74</f>
        <v>2 Sets of Weighted Hypers</v>
      </c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t="str">
        <f>'Single Factor'!B75</f>
        <v>4 Sets of Weighted Situps</v>
      </c>
      <c r="N37" s="1"/>
      <c r="O37" s="1"/>
      <c r="P37" s="1"/>
      <c r="Q37" s="1"/>
      <c r="R37" s="1"/>
      <c r="S37" s="1"/>
      <c r="T37" s="1"/>
      <c r="U37" s="1"/>
      <c r="V37" s="1"/>
    </row>
    <row r="38" spans="14:22" ht="12.75"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t="str">
        <f>'Single Factor'!A77</f>
        <v>Wednesday</v>
      </c>
      <c r="B39" t="str">
        <f>'Single Factor'!B77</f>
        <v>Squat</v>
      </c>
      <c r="C39">
        <f>'Single Factor'!C77</f>
        <v>5</v>
      </c>
      <c r="D39" s="1">
        <f>'Single Factor'!D77</f>
        <v>136.7117578125</v>
      </c>
      <c r="E39" s="1">
        <f>'Single Factor'!E77</f>
        <v>140.2171875</v>
      </c>
      <c r="F39" s="1">
        <f>'Single Factor'!F77</f>
        <v>143.8125</v>
      </c>
      <c r="G39" s="1">
        <f>'Single Factor'!G77</f>
        <v>147.5</v>
      </c>
      <c r="H39" s="1">
        <f>'Single Factor'!H77</f>
        <v>151.1875</v>
      </c>
      <c r="I39" s="1">
        <f>'Single Factor'!I77</f>
        <v>154.9671875</v>
      </c>
      <c r="J39" s="1" t="e">
        <f>'Single Factor'!#REF!</f>
        <v>#REF!</v>
      </c>
      <c r="K39" s="1" t="e">
        <f>'Single Factor'!#REF!</f>
        <v>#REF!</v>
      </c>
      <c r="L39" s="1" t="e">
        <f>'Single Factor'!#REF!</f>
        <v>#REF!</v>
      </c>
      <c r="N39" s="1">
        <f aca="true" t="shared" si="3" ref="N39:V42">IF(D39&gt;($H$6*D$11),D39,0)</f>
        <v>0</v>
      </c>
      <c r="O39" s="1">
        <f t="shared" si="3"/>
        <v>0</v>
      </c>
      <c r="P39" s="1">
        <f t="shared" si="3"/>
        <v>0</v>
      </c>
      <c r="Q39" s="1">
        <f t="shared" si="3"/>
        <v>0</v>
      </c>
      <c r="R39" s="1">
        <f t="shared" si="3"/>
        <v>0</v>
      </c>
      <c r="S39" s="1">
        <f t="shared" si="3"/>
        <v>0</v>
      </c>
      <c r="T39" s="1" t="e">
        <f t="shared" si="3"/>
        <v>#REF!</v>
      </c>
      <c r="U39" s="1" t="e">
        <f t="shared" si="3"/>
        <v>#REF!</v>
      </c>
      <c r="V39" s="1" t="e">
        <f t="shared" si="3"/>
        <v>#REF!</v>
      </c>
    </row>
    <row r="40" spans="3:22" ht="12.75">
      <c r="C40">
        <f>'Single Factor'!C78</f>
        <v>5</v>
      </c>
      <c r="D40" s="1">
        <f>'Single Factor'!D78</f>
        <v>170.889697265625</v>
      </c>
      <c r="E40" s="1">
        <f>'Single Factor'!E78</f>
        <v>175.271484375</v>
      </c>
      <c r="F40" s="1">
        <f>'Single Factor'!F78</f>
        <v>179.765625</v>
      </c>
      <c r="G40" s="1">
        <f>'Single Factor'!G78</f>
        <v>184.375</v>
      </c>
      <c r="H40" s="1">
        <f>'Single Factor'!H78</f>
        <v>188.984375</v>
      </c>
      <c r="I40" s="1">
        <f>'Single Factor'!I78</f>
        <v>193.708984375</v>
      </c>
      <c r="J40" s="1" t="e">
        <f>'Single Factor'!#REF!</f>
        <v>#REF!</v>
      </c>
      <c r="K40" s="1" t="e">
        <f>'Single Factor'!#REF!</f>
        <v>#REF!</v>
      </c>
      <c r="L40" s="1" t="e">
        <f>'Single Factor'!#REF!</f>
        <v>#REF!</v>
      </c>
      <c r="N40" s="1">
        <f t="shared" si="3"/>
        <v>0</v>
      </c>
      <c r="O40" s="1">
        <f t="shared" si="3"/>
        <v>0</v>
      </c>
      <c r="P40" s="1">
        <f t="shared" si="3"/>
        <v>0</v>
      </c>
      <c r="Q40" s="1">
        <f t="shared" si="3"/>
        <v>0</v>
      </c>
      <c r="R40" s="1">
        <f t="shared" si="3"/>
        <v>0</v>
      </c>
      <c r="S40" s="1">
        <f t="shared" si="3"/>
        <v>0</v>
      </c>
      <c r="T40" s="1" t="e">
        <f t="shared" si="3"/>
        <v>#REF!</v>
      </c>
      <c r="U40" s="1" t="e">
        <f t="shared" si="3"/>
        <v>#REF!</v>
      </c>
      <c r="V40" s="1" t="e">
        <f t="shared" si="3"/>
        <v>#REF!</v>
      </c>
    </row>
    <row r="41" spans="3:22" ht="12.75">
      <c r="C41">
        <f>'Single Factor'!C79</f>
        <v>5</v>
      </c>
      <c r="D41" s="1">
        <f>'Single Factor'!D79</f>
        <v>205.06763671875</v>
      </c>
      <c r="E41" s="1">
        <f>'Single Factor'!E79</f>
        <v>210.32578124999998</v>
      </c>
      <c r="F41" s="1">
        <f>'Single Factor'!F79</f>
        <v>215.71875</v>
      </c>
      <c r="G41" s="1">
        <f>'Single Factor'!G79</f>
        <v>221.25</v>
      </c>
      <c r="H41" s="1">
        <f>'Single Factor'!H79</f>
        <v>226.78125</v>
      </c>
      <c r="I41" s="1">
        <f>'Single Factor'!I79</f>
        <v>232.45078124999998</v>
      </c>
      <c r="J41" s="1" t="e">
        <f>'Single Factor'!#REF!</f>
        <v>#REF!</v>
      </c>
      <c r="K41" s="1" t="e">
        <f>'Single Factor'!#REF!</f>
        <v>#REF!</v>
      </c>
      <c r="L41" s="1" t="e">
        <f>'Single Factor'!#REF!</f>
        <v>#REF!</v>
      </c>
      <c r="N41" s="1">
        <f t="shared" si="3"/>
        <v>205.06763671875</v>
      </c>
      <c r="O41" s="1">
        <f t="shared" si="3"/>
        <v>210.32578124999998</v>
      </c>
      <c r="P41" s="1">
        <f t="shared" si="3"/>
        <v>215.71875</v>
      </c>
      <c r="Q41" s="1">
        <f t="shared" si="3"/>
        <v>221.25</v>
      </c>
      <c r="R41" s="1">
        <f t="shared" si="3"/>
        <v>226.78125</v>
      </c>
      <c r="S41" s="1">
        <f t="shared" si="3"/>
        <v>232.45078124999998</v>
      </c>
      <c r="T41" s="1" t="e">
        <f t="shared" si="3"/>
        <v>#REF!</v>
      </c>
      <c r="U41" s="1" t="e">
        <f t="shared" si="3"/>
        <v>#REF!</v>
      </c>
      <c r="V41" s="1" t="e">
        <f t="shared" si="3"/>
        <v>#REF!</v>
      </c>
    </row>
    <row r="42" spans="3:22" ht="12.75">
      <c r="C42">
        <f>'Single Factor'!C80</f>
        <v>5</v>
      </c>
      <c r="D42" s="1">
        <f>'Single Factor'!D80</f>
        <v>205.06763671875</v>
      </c>
      <c r="E42" s="1">
        <f>'Single Factor'!E80</f>
        <v>210.32578124999998</v>
      </c>
      <c r="F42" s="1">
        <f>'Single Factor'!F80</f>
        <v>215.71875</v>
      </c>
      <c r="G42" s="1">
        <f>'Single Factor'!G80</f>
        <v>221.25</v>
      </c>
      <c r="H42" s="1">
        <f>'Single Factor'!H80</f>
        <v>226.78125</v>
      </c>
      <c r="I42" s="1">
        <f>'Single Factor'!I80</f>
        <v>232.45078124999998</v>
      </c>
      <c r="J42" s="1" t="e">
        <f>'Single Factor'!#REF!</f>
        <v>#REF!</v>
      </c>
      <c r="K42" s="1" t="e">
        <f>'Single Factor'!#REF!</f>
        <v>#REF!</v>
      </c>
      <c r="L42" s="1" t="e">
        <f>'Single Factor'!#REF!</f>
        <v>#REF!</v>
      </c>
      <c r="N42" s="1">
        <f t="shared" si="3"/>
        <v>205.06763671875</v>
      </c>
      <c r="O42" s="1">
        <f t="shared" si="3"/>
        <v>210.32578124999998</v>
      </c>
      <c r="P42" s="1">
        <f t="shared" si="3"/>
        <v>215.71875</v>
      </c>
      <c r="Q42" s="1">
        <f t="shared" si="3"/>
        <v>221.25</v>
      </c>
      <c r="R42" s="1">
        <f t="shared" si="3"/>
        <v>226.78125</v>
      </c>
      <c r="S42" s="1">
        <f t="shared" si="3"/>
        <v>232.45078124999998</v>
      </c>
      <c r="T42" s="1" t="e">
        <f t="shared" si="3"/>
        <v>#REF!</v>
      </c>
      <c r="U42" s="1" t="e">
        <f t="shared" si="3"/>
        <v>#REF!</v>
      </c>
      <c r="V42" s="1" t="e">
        <f t="shared" si="3"/>
        <v>#REF!</v>
      </c>
    </row>
    <row r="43" spans="2:22" ht="12.75">
      <c r="B43" t="str">
        <f>'Single Factor'!B81</f>
        <v>Incline Bench</v>
      </c>
      <c r="C43">
        <f>'Single Factor'!C81</f>
        <v>5</v>
      </c>
      <c r="D43" s="1">
        <f>'Single Factor'!D81</f>
        <v>112.960986328125</v>
      </c>
      <c r="E43" s="1">
        <f>'Single Factor'!E81</f>
        <v>115.857421875</v>
      </c>
      <c r="F43" s="1">
        <f>'Single Factor'!F81</f>
        <v>118.828125</v>
      </c>
      <c r="G43" s="1">
        <f>'Single Factor'!G81</f>
        <v>121.875</v>
      </c>
      <c r="H43" s="1">
        <f>'Single Factor'!H81</f>
        <v>124.92187499999999</v>
      </c>
      <c r="I43" s="1">
        <f>'Single Factor'!I81</f>
        <v>128.04492187499997</v>
      </c>
      <c r="J43" s="1" t="e">
        <f>'Single Factor'!#REF!</f>
        <v>#REF!</v>
      </c>
      <c r="K43" s="1" t="e">
        <f>'Single Factor'!#REF!</f>
        <v>#REF!</v>
      </c>
      <c r="L43" s="1" t="e">
        <f>'Single Factor'!#REF!</f>
        <v>#REF!</v>
      </c>
      <c r="N43" s="1">
        <f aca="true" t="shared" si="4" ref="N43:V46">IF(D43&gt;($H$6*D$14),D43,0)</f>
        <v>0</v>
      </c>
      <c r="O43" s="1">
        <f t="shared" si="4"/>
        <v>0</v>
      </c>
      <c r="P43" s="1">
        <f t="shared" si="4"/>
        <v>0</v>
      </c>
      <c r="Q43" s="1">
        <f t="shared" si="4"/>
        <v>0</v>
      </c>
      <c r="R43" s="1">
        <f t="shared" si="4"/>
        <v>0</v>
      </c>
      <c r="S43" s="1">
        <f t="shared" si="4"/>
        <v>0</v>
      </c>
      <c r="T43" s="1" t="e">
        <f t="shared" si="4"/>
        <v>#REF!</v>
      </c>
      <c r="U43" s="1" t="e">
        <f t="shared" si="4"/>
        <v>#REF!</v>
      </c>
      <c r="V43" s="1" t="e">
        <f t="shared" si="4"/>
        <v>#REF!</v>
      </c>
    </row>
    <row r="44" spans="3:22" ht="12.75">
      <c r="C44">
        <f>'Single Factor'!C82</f>
        <v>5</v>
      </c>
      <c r="D44" s="1">
        <f>'Single Factor'!D82</f>
        <v>135.55318359375</v>
      </c>
      <c r="E44" s="1">
        <f>'Single Factor'!E82</f>
        <v>139.02890624999998</v>
      </c>
      <c r="F44" s="1">
        <f>'Single Factor'!F82</f>
        <v>142.59375</v>
      </c>
      <c r="G44" s="1">
        <f>'Single Factor'!G82</f>
        <v>146.25</v>
      </c>
      <c r="H44" s="1">
        <f>'Single Factor'!H82</f>
        <v>149.90624999999997</v>
      </c>
      <c r="I44" s="1">
        <f>'Single Factor'!I82</f>
        <v>153.65390624999998</v>
      </c>
      <c r="J44" s="1" t="e">
        <f>'Single Factor'!#REF!</f>
        <v>#REF!</v>
      </c>
      <c r="K44" s="1" t="e">
        <f>'Single Factor'!#REF!</f>
        <v>#REF!</v>
      </c>
      <c r="L44" s="1" t="e">
        <f>'Single Factor'!#REF!</f>
        <v>#REF!</v>
      </c>
      <c r="N44" s="1">
        <f t="shared" si="4"/>
        <v>135.55318359375</v>
      </c>
      <c r="O44" s="1">
        <f t="shared" si="4"/>
        <v>139.02890624999998</v>
      </c>
      <c r="P44" s="1">
        <f t="shared" si="4"/>
        <v>142.59375</v>
      </c>
      <c r="Q44" s="1">
        <f t="shared" si="4"/>
        <v>146.25</v>
      </c>
      <c r="R44" s="1">
        <f t="shared" si="4"/>
        <v>149.90624999999997</v>
      </c>
      <c r="S44" s="1">
        <f t="shared" si="4"/>
        <v>153.65390624999998</v>
      </c>
      <c r="T44" s="1" t="e">
        <f t="shared" si="4"/>
        <v>#REF!</v>
      </c>
      <c r="U44" s="1" t="e">
        <f t="shared" si="4"/>
        <v>#REF!</v>
      </c>
      <c r="V44" s="1" t="e">
        <f t="shared" si="4"/>
        <v>#REF!</v>
      </c>
    </row>
    <row r="45" spans="3:22" ht="12.75">
      <c r="C45">
        <f>'Single Factor'!C83</f>
        <v>5</v>
      </c>
      <c r="D45" s="1">
        <f>'Single Factor'!D83</f>
        <v>158.145380859375</v>
      </c>
      <c r="E45" s="1">
        <f>'Single Factor'!E83</f>
        <v>162.20039062499998</v>
      </c>
      <c r="F45" s="1">
        <f>'Single Factor'!F83</f>
        <v>166.359375</v>
      </c>
      <c r="G45" s="1">
        <f>'Single Factor'!G83</f>
        <v>170.625</v>
      </c>
      <c r="H45" s="1">
        <f>'Single Factor'!H83</f>
        <v>174.89062499999997</v>
      </c>
      <c r="I45" s="1">
        <f>'Single Factor'!I83</f>
        <v>179.26289062499995</v>
      </c>
      <c r="J45" s="1" t="e">
        <f>'Single Factor'!#REF!</f>
        <v>#REF!</v>
      </c>
      <c r="K45" s="1" t="e">
        <f>'Single Factor'!#REF!</f>
        <v>#REF!</v>
      </c>
      <c r="L45" s="1" t="e">
        <f>'Single Factor'!#REF!</f>
        <v>#REF!</v>
      </c>
      <c r="N45" s="1">
        <f t="shared" si="4"/>
        <v>158.145380859375</v>
      </c>
      <c r="O45" s="1">
        <f t="shared" si="4"/>
        <v>162.20039062499998</v>
      </c>
      <c r="P45" s="1">
        <f t="shared" si="4"/>
        <v>166.359375</v>
      </c>
      <c r="Q45" s="1">
        <f t="shared" si="4"/>
        <v>170.625</v>
      </c>
      <c r="R45" s="1">
        <f t="shared" si="4"/>
        <v>174.89062499999997</v>
      </c>
      <c r="S45" s="1">
        <f t="shared" si="4"/>
        <v>179.26289062499995</v>
      </c>
      <c r="T45" s="1" t="e">
        <f t="shared" si="4"/>
        <v>#REF!</v>
      </c>
      <c r="U45" s="1" t="e">
        <f t="shared" si="4"/>
        <v>#REF!</v>
      </c>
      <c r="V45" s="1" t="e">
        <f t="shared" si="4"/>
        <v>#REF!</v>
      </c>
    </row>
    <row r="46" spans="3:22" ht="12.75">
      <c r="C46">
        <f>'Single Factor'!C84</f>
        <v>5</v>
      </c>
      <c r="D46" s="1">
        <f>'Single Factor'!D84</f>
        <v>180.737578125</v>
      </c>
      <c r="E46" s="1">
        <f>'Single Factor'!E84</f>
        <v>185.371875</v>
      </c>
      <c r="F46" s="1">
        <f>'Single Factor'!F84</f>
        <v>190.125</v>
      </c>
      <c r="G46" s="1">
        <f>'Single Factor'!G84</f>
        <v>195</v>
      </c>
      <c r="H46" s="1">
        <f>'Single Factor'!H84</f>
        <v>199.87499999999997</v>
      </c>
      <c r="I46" s="1">
        <f>'Single Factor'!I84</f>
        <v>204.87187499999996</v>
      </c>
      <c r="J46" s="1" t="e">
        <f>'Single Factor'!#REF!</f>
        <v>#REF!</v>
      </c>
      <c r="K46" s="1" t="e">
        <f>'Single Factor'!#REF!</f>
        <v>#REF!</v>
      </c>
      <c r="L46" s="1" t="e">
        <f>'Single Factor'!#REF!</f>
        <v>#REF!</v>
      </c>
      <c r="N46" s="1">
        <f t="shared" si="4"/>
        <v>180.737578125</v>
      </c>
      <c r="O46" s="1">
        <f t="shared" si="4"/>
        <v>185.371875</v>
      </c>
      <c r="P46" s="1">
        <f t="shared" si="4"/>
        <v>190.125</v>
      </c>
      <c r="Q46" s="1">
        <f t="shared" si="4"/>
        <v>195</v>
      </c>
      <c r="R46" s="1">
        <f t="shared" si="4"/>
        <v>199.87499999999997</v>
      </c>
      <c r="S46" s="1">
        <f t="shared" si="4"/>
        <v>204.87187499999996</v>
      </c>
      <c r="T46" s="1" t="e">
        <f t="shared" si="4"/>
        <v>#REF!</v>
      </c>
      <c r="U46" s="1" t="e">
        <f t="shared" si="4"/>
        <v>#REF!</v>
      </c>
      <c r="V46" s="1" t="e">
        <f t="shared" si="4"/>
        <v>#REF!</v>
      </c>
    </row>
    <row r="47" spans="2:22" ht="12.75">
      <c r="B47" t="str">
        <f>'Single Factor'!B85</f>
        <v>Deadlift</v>
      </c>
      <c r="C47">
        <f>'Single Factor'!C85</f>
        <v>5</v>
      </c>
      <c r="D47" s="1">
        <f>'Single Factor'!D85</f>
        <v>191.16474609375</v>
      </c>
      <c r="E47" s="1">
        <f>'Single Factor'!E85</f>
        <v>196.06640625</v>
      </c>
      <c r="F47" s="1">
        <f>'Single Factor'!F85</f>
        <v>201.09375</v>
      </c>
      <c r="G47" s="1">
        <f>'Single Factor'!G85</f>
        <v>206.25</v>
      </c>
      <c r="H47" s="1">
        <f>'Single Factor'!H85</f>
        <v>211.40624999999997</v>
      </c>
      <c r="I47" s="1">
        <f>'Single Factor'!I85</f>
        <v>216.69140624999994</v>
      </c>
      <c r="J47" s="1" t="e">
        <f>'Single Factor'!#REF!</f>
        <v>#REF!</v>
      </c>
      <c r="K47" s="1" t="e">
        <f>'Single Factor'!#REF!</f>
        <v>#REF!</v>
      </c>
      <c r="L47" s="1" t="e">
        <f>'Single Factor'!#REF!</f>
        <v>#REF!</v>
      </c>
      <c r="N47" s="1">
        <f aca="true" t="shared" si="5" ref="N47:V50">IF(D47&gt;($H$6*D$15),D47,0)</f>
        <v>0</v>
      </c>
      <c r="O47" s="1">
        <f t="shared" si="5"/>
        <v>0</v>
      </c>
      <c r="P47" s="1">
        <f t="shared" si="5"/>
        <v>0</v>
      </c>
      <c r="Q47" s="1">
        <f t="shared" si="5"/>
        <v>0</v>
      </c>
      <c r="R47" s="1">
        <f t="shared" si="5"/>
        <v>0</v>
      </c>
      <c r="S47" s="1">
        <f t="shared" si="5"/>
        <v>0</v>
      </c>
      <c r="T47" s="1" t="e">
        <f t="shared" si="5"/>
        <v>#REF!</v>
      </c>
      <c r="U47" s="1" t="e">
        <f t="shared" si="5"/>
        <v>#REF!</v>
      </c>
      <c r="V47" s="1" t="e">
        <f t="shared" si="5"/>
        <v>#REF!</v>
      </c>
    </row>
    <row r="48" spans="3:22" ht="12.75">
      <c r="C48">
        <f>'Single Factor'!C86</f>
        <v>5</v>
      </c>
      <c r="D48" s="1">
        <f>'Single Factor'!D86</f>
        <v>229.3976953125</v>
      </c>
      <c r="E48" s="1">
        <f>'Single Factor'!E86</f>
        <v>235.27968750000002</v>
      </c>
      <c r="F48" s="1">
        <f>'Single Factor'!F86</f>
        <v>241.3125</v>
      </c>
      <c r="G48" s="1">
        <f>'Single Factor'!G86</f>
        <v>247.5</v>
      </c>
      <c r="H48" s="1">
        <f>'Single Factor'!H86</f>
        <v>253.68749999999994</v>
      </c>
      <c r="I48" s="1">
        <f>'Single Factor'!I86</f>
        <v>260.0296874999999</v>
      </c>
      <c r="J48" s="1" t="e">
        <f>'Single Factor'!#REF!</f>
        <v>#REF!</v>
      </c>
      <c r="K48" s="1" t="e">
        <f>'Single Factor'!#REF!</f>
        <v>#REF!</v>
      </c>
      <c r="L48" s="1" t="e">
        <f>'Single Factor'!#REF!</f>
        <v>#REF!</v>
      </c>
      <c r="N48" s="1">
        <f t="shared" si="5"/>
        <v>229.3976953125</v>
      </c>
      <c r="O48" s="1">
        <f t="shared" si="5"/>
        <v>235.27968750000002</v>
      </c>
      <c r="P48" s="1">
        <f t="shared" si="5"/>
        <v>241.3125</v>
      </c>
      <c r="Q48" s="1">
        <f t="shared" si="5"/>
        <v>247.5</v>
      </c>
      <c r="R48" s="1">
        <f t="shared" si="5"/>
        <v>253.68749999999994</v>
      </c>
      <c r="S48" s="1">
        <f t="shared" si="5"/>
        <v>260.0296874999999</v>
      </c>
      <c r="T48" s="1" t="e">
        <f t="shared" si="5"/>
        <v>#REF!</v>
      </c>
      <c r="U48" s="1" t="e">
        <f t="shared" si="5"/>
        <v>#REF!</v>
      </c>
      <c r="V48" s="1" t="e">
        <f t="shared" si="5"/>
        <v>#REF!</v>
      </c>
    </row>
    <row r="49" spans="3:22" ht="12.75">
      <c r="C49">
        <f>'Single Factor'!C87</f>
        <v>5</v>
      </c>
      <c r="D49" s="1">
        <f>'Single Factor'!D87</f>
        <v>267.63064453125</v>
      </c>
      <c r="E49" s="1">
        <f>'Single Factor'!E87</f>
        <v>274.49296875</v>
      </c>
      <c r="F49" s="1">
        <f>'Single Factor'!F87</f>
        <v>281.53125</v>
      </c>
      <c r="G49" s="1">
        <f>'Single Factor'!G87</f>
        <v>288.75</v>
      </c>
      <c r="H49" s="1">
        <f>'Single Factor'!H87</f>
        <v>295.96874999999994</v>
      </c>
      <c r="I49" s="1">
        <f>'Single Factor'!I87</f>
        <v>303.36796874999993</v>
      </c>
      <c r="J49" s="1" t="e">
        <f>'Single Factor'!#REF!</f>
        <v>#REF!</v>
      </c>
      <c r="K49" s="1" t="e">
        <f>'Single Factor'!#REF!</f>
        <v>#REF!</v>
      </c>
      <c r="L49" s="1" t="e">
        <f>'Single Factor'!#REF!</f>
        <v>#REF!</v>
      </c>
      <c r="N49" s="1">
        <f t="shared" si="5"/>
        <v>267.63064453125</v>
      </c>
      <c r="O49" s="1">
        <f t="shared" si="5"/>
        <v>274.49296875</v>
      </c>
      <c r="P49" s="1">
        <f t="shared" si="5"/>
        <v>281.53125</v>
      </c>
      <c r="Q49" s="1">
        <f t="shared" si="5"/>
        <v>288.75</v>
      </c>
      <c r="R49" s="1">
        <f t="shared" si="5"/>
        <v>295.96874999999994</v>
      </c>
      <c r="S49" s="1">
        <f t="shared" si="5"/>
        <v>303.36796874999993</v>
      </c>
      <c r="T49" s="1" t="e">
        <f t="shared" si="5"/>
        <v>#REF!</v>
      </c>
      <c r="U49" s="1" t="e">
        <f t="shared" si="5"/>
        <v>#REF!</v>
      </c>
      <c r="V49" s="1" t="e">
        <f t="shared" si="5"/>
        <v>#REF!</v>
      </c>
    </row>
    <row r="50" spans="3:22" ht="12.75">
      <c r="C50">
        <f>'Single Factor'!C88</f>
        <v>5</v>
      </c>
      <c r="D50" s="1">
        <f>'Single Factor'!D88</f>
        <v>305.86359375</v>
      </c>
      <c r="E50" s="1">
        <f>'Single Factor'!E88</f>
        <v>313.70625</v>
      </c>
      <c r="F50" s="1">
        <f>'Single Factor'!F88</f>
        <v>321.75</v>
      </c>
      <c r="G50" s="1">
        <f>'Single Factor'!G88</f>
        <v>330</v>
      </c>
      <c r="H50" s="1">
        <f>'Single Factor'!H88</f>
        <v>338.24999999999994</v>
      </c>
      <c r="I50" s="1">
        <f>'Single Factor'!I88</f>
        <v>346.7062499999999</v>
      </c>
      <c r="J50" s="1" t="e">
        <f>'Single Factor'!#REF!</f>
        <v>#REF!</v>
      </c>
      <c r="K50" s="1" t="e">
        <f>'Single Factor'!#REF!</f>
        <v>#REF!</v>
      </c>
      <c r="L50" s="1" t="e">
        <f>'Single Factor'!#REF!</f>
        <v>#REF!</v>
      </c>
      <c r="N50" s="1">
        <f t="shared" si="5"/>
        <v>305.86359375</v>
      </c>
      <c r="O50" s="1">
        <f t="shared" si="5"/>
        <v>313.70625</v>
      </c>
      <c r="P50" s="1">
        <f t="shared" si="5"/>
        <v>321.75</v>
      </c>
      <c r="Q50" s="1">
        <f t="shared" si="5"/>
        <v>330</v>
      </c>
      <c r="R50" s="1">
        <f t="shared" si="5"/>
        <v>338.24999999999994</v>
      </c>
      <c r="S50" s="1">
        <f t="shared" si="5"/>
        <v>346.7062499999999</v>
      </c>
      <c r="T50" s="1" t="e">
        <f t="shared" si="5"/>
        <v>#REF!</v>
      </c>
      <c r="U50" s="1" t="e">
        <f t="shared" si="5"/>
        <v>#REF!</v>
      </c>
      <c r="V50" s="1" t="e">
        <f t="shared" si="5"/>
        <v>#REF!</v>
      </c>
    </row>
    <row r="52" spans="2:12" ht="12.75">
      <c r="B52" t="str">
        <f>'Single Factor'!B89</f>
        <v>Assistance:</v>
      </c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t="str">
        <f>'Single Factor'!B90</f>
        <v>3 Sets of Situps</v>
      </c>
      <c r="D53" s="1"/>
      <c r="E53" s="1"/>
      <c r="F53" s="1"/>
      <c r="G53" s="1"/>
      <c r="H53" s="1"/>
      <c r="I53" s="1"/>
      <c r="J53" s="1"/>
      <c r="K53" s="1"/>
      <c r="L53" s="1"/>
    </row>
    <row r="54" spans="4:12" ht="12.75">
      <c r="D54" s="1"/>
      <c r="E54" s="1"/>
      <c r="F54" s="1"/>
      <c r="G54" s="1"/>
      <c r="H54" s="1"/>
      <c r="I54" s="1"/>
      <c r="J54" s="1"/>
      <c r="K54" s="1"/>
      <c r="L54" s="1"/>
    </row>
    <row r="55" spans="1:22" ht="12.75">
      <c r="A55" t="str">
        <f>'Single Factor'!A92</f>
        <v>Friday</v>
      </c>
      <c r="B55" t="str">
        <f>'Single Factor'!B92</f>
        <v>Squat</v>
      </c>
      <c r="C55">
        <f>'Single Factor'!C92</f>
        <v>5</v>
      </c>
      <c r="D55" s="1">
        <f>'Single Factor'!D92</f>
        <v>136.7117578125</v>
      </c>
      <c r="E55" s="1">
        <f>'Single Factor'!E92</f>
        <v>140.2171875</v>
      </c>
      <c r="F55" s="1">
        <f>'Single Factor'!F92</f>
        <v>143.8125</v>
      </c>
      <c r="G55" s="1">
        <f>'Single Factor'!G92</f>
        <v>147.5</v>
      </c>
      <c r="H55" s="1">
        <f>'Single Factor'!H92</f>
        <v>151.1875</v>
      </c>
      <c r="I55" s="1">
        <f>'Single Factor'!I92</f>
        <v>154.9671875</v>
      </c>
      <c r="J55" s="1" t="e">
        <f>'Single Factor'!#REF!</f>
        <v>#REF!</v>
      </c>
      <c r="K55" s="1" t="e">
        <f>'Single Factor'!#REF!</f>
        <v>#REF!</v>
      </c>
      <c r="L55" s="1" t="e">
        <f>'Single Factor'!#REF!</f>
        <v>#REF!</v>
      </c>
      <c r="N55" s="1">
        <f aca="true" t="shared" si="6" ref="N55:V60">IF(D55&gt;($H$6*D$11),D55,0)</f>
        <v>0</v>
      </c>
      <c r="O55" s="1">
        <f t="shared" si="6"/>
        <v>0</v>
      </c>
      <c r="P55" s="1">
        <f t="shared" si="6"/>
        <v>0</v>
      </c>
      <c r="Q55" s="1">
        <f t="shared" si="6"/>
        <v>0</v>
      </c>
      <c r="R55" s="1">
        <f t="shared" si="6"/>
        <v>0</v>
      </c>
      <c r="S55" s="1">
        <f t="shared" si="6"/>
        <v>0</v>
      </c>
      <c r="T55" s="1" t="e">
        <f t="shared" si="6"/>
        <v>#REF!</v>
      </c>
      <c r="U55" s="1" t="e">
        <f t="shared" si="6"/>
        <v>#REF!</v>
      </c>
      <c r="V55" s="1" t="e">
        <f t="shared" si="6"/>
        <v>#REF!</v>
      </c>
    </row>
    <row r="56" spans="3:22" ht="12.75">
      <c r="C56">
        <f>'Single Factor'!C93</f>
        <v>5</v>
      </c>
      <c r="D56" s="1">
        <f>'Single Factor'!D93</f>
        <v>170.889697265625</v>
      </c>
      <c r="E56" s="1">
        <f>'Single Factor'!E93</f>
        <v>175.271484375</v>
      </c>
      <c r="F56" s="1">
        <f>'Single Factor'!F93</f>
        <v>179.765625</v>
      </c>
      <c r="G56" s="1">
        <f>'Single Factor'!G93</f>
        <v>184.375</v>
      </c>
      <c r="H56" s="1">
        <f>'Single Factor'!H93</f>
        <v>188.984375</v>
      </c>
      <c r="I56" s="1">
        <f>'Single Factor'!I93</f>
        <v>193.708984375</v>
      </c>
      <c r="J56" s="1" t="e">
        <f>'Single Factor'!#REF!</f>
        <v>#REF!</v>
      </c>
      <c r="K56" s="1" t="e">
        <f>'Single Factor'!#REF!</f>
        <v>#REF!</v>
      </c>
      <c r="L56" s="1" t="e">
        <f>'Single Factor'!#REF!</f>
        <v>#REF!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  <c r="T56" s="1" t="e">
        <f t="shared" si="6"/>
        <v>#REF!</v>
      </c>
      <c r="U56" s="1" t="e">
        <f t="shared" si="6"/>
        <v>#REF!</v>
      </c>
      <c r="V56" s="1" t="e">
        <f t="shared" si="6"/>
        <v>#REF!</v>
      </c>
    </row>
    <row r="57" spans="3:22" ht="12.75">
      <c r="C57">
        <f>'Single Factor'!C94</f>
        <v>5</v>
      </c>
      <c r="D57" s="1">
        <f>'Single Factor'!D94</f>
        <v>205.06763671875</v>
      </c>
      <c r="E57" s="1">
        <f>'Single Factor'!E94</f>
        <v>210.32578124999998</v>
      </c>
      <c r="F57" s="1">
        <f>'Single Factor'!F94</f>
        <v>215.71875</v>
      </c>
      <c r="G57" s="1">
        <f>'Single Factor'!G94</f>
        <v>221.25</v>
      </c>
      <c r="H57" s="1">
        <f>'Single Factor'!H94</f>
        <v>226.78125</v>
      </c>
      <c r="I57" s="1">
        <f>'Single Factor'!I94</f>
        <v>232.45078124999998</v>
      </c>
      <c r="J57" s="1" t="e">
        <f>'Single Factor'!#REF!</f>
        <v>#REF!</v>
      </c>
      <c r="K57" s="1" t="e">
        <f>'Single Factor'!#REF!</f>
        <v>#REF!</v>
      </c>
      <c r="L57" s="1" t="e">
        <f>'Single Factor'!#REF!</f>
        <v>#REF!</v>
      </c>
      <c r="N57" s="1">
        <f t="shared" si="6"/>
        <v>205.06763671875</v>
      </c>
      <c r="O57" s="1">
        <f t="shared" si="6"/>
        <v>210.32578124999998</v>
      </c>
      <c r="P57" s="1">
        <f t="shared" si="6"/>
        <v>215.71875</v>
      </c>
      <c r="Q57" s="1">
        <f t="shared" si="6"/>
        <v>221.25</v>
      </c>
      <c r="R57" s="1">
        <f t="shared" si="6"/>
        <v>226.78125</v>
      </c>
      <c r="S57" s="1">
        <f t="shared" si="6"/>
        <v>232.45078124999998</v>
      </c>
      <c r="T57" s="1" t="e">
        <f t="shared" si="6"/>
        <v>#REF!</v>
      </c>
      <c r="U57" s="1" t="e">
        <f t="shared" si="6"/>
        <v>#REF!</v>
      </c>
      <c r="V57" s="1" t="e">
        <f t="shared" si="6"/>
        <v>#REF!</v>
      </c>
    </row>
    <row r="58" spans="3:22" ht="12.75">
      <c r="C58">
        <f>'Single Factor'!C95</f>
        <v>5</v>
      </c>
      <c r="D58" s="1">
        <f>'Single Factor'!D95</f>
        <v>239.245576171875</v>
      </c>
      <c r="E58" s="1">
        <f>'Single Factor'!E95</f>
        <v>245.38007812499998</v>
      </c>
      <c r="F58" s="1">
        <f>'Single Factor'!F95</f>
        <v>251.671875</v>
      </c>
      <c r="G58" s="1">
        <f>'Single Factor'!G95</f>
        <v>258.125</v>
      </c>
      <c r="H58" s="1">
        <f>'Single Factor'!H95</f>
        <v>264.578125</v>
      </c>
      <c r="I58" s="1">
        <f>'Single Factor'!I95</f>
        <v>271.192578125</v>
      </c>
      <c r="J58" s="1" t="e">
        <f>'Single Factor'!#REF!</f>
        <v>#REF!</v>
      </c>
      <c r="K58" s="1" t="e">
        <f>'Single Factor'!#REF!</f>
        <v>#REF!</v>
      </c>
      <c r="L58" s="1" t="e">
        <f>'Single Factor'!#REF!</f>
        <v>#REF!</v>
      </c>
      <c r="N58" s="1">
        <f t="shared" si="6"/>
        <v>239.245576171875</v>
      </c>
      <c r="O58" s="1">
        <f t="shared" si="6"/>
        <v>245.38007812499998</v>
      </c>
      <c r="P58" s="1">
        <f t="shared" si="6"/>
        <v>251.671875</v>
      </c>
      <c r="Q58" s="1">
        <f t="shared" si="6"/>
        <v>258.125</v>
      </c>
      <c r="R58" s="1">
        <f t="shared" si="6"/>
        <v>264.578125</v>
      </c>
      <c r="S58" s="1">
        <f t="shared" si="6"/>
        <v>271.192578125</v>
      </c>
      <c r="T58" s="1" t="e">
        <f t="shared" si="6"/>
        <v>#REF!</v>
      </c>
      <c r="U58" s="1" t="e">
        <f t="shared" si="6"/>
        <v>#REF!</v>
      </c>
      <c r="V58" s="1" t="e">
        <f t="shared" si="6"/>
        <v>#REF!</v>
      </c>
    </row>
    <row r="59" spans="3:22" ht="12.75">
      <c r="C59">
        <f>'Single Factor'!C96</f>
        <v>3</v>
      </c>
      <c r="D59" s="1">
        <f>'Single Factor'!D96</f>
        <v>280.259103515625</v>
      </c>
      <c r="E59" s="1">
        <f>'Single Factor'!E96</f>
        <v>287.445234375</v>
      </c>
      <c r="F59" s="1">
        <f>'Single Factor'!F96</f>
        <v>294.81562499999995</v>
      </c>
      <c r="G59" s="1">
        <f>'Single Factor'!G96</f>
        <v>302.375</v>
      </c>
      <c r="H59" s="1">
        <f>'Single Factor'!H96</f>
        <v>309.934375</v>
      </c>
      <c r="I59" s="1">
        <f>'Single Factor'!I96</f>
        <v>317.68273437499994</v>
      </c>
      <c r="J59" s="1" t="e">
        <f>'Single Factor'!#REF!</f>
        <v>#REF!</v>
      </c>
      <c r="K59" s="1" t="e">
        <f>'Single Factor'!#REF!</f>
        <v>#REF!</v>
      </c>
      <c r="L59" s="1" t="e">
        <f>'Single Factor'!#REF!</f>
        <v>#REF!</v>
      </c>
      <c r="N59" s="1">
        <f t="shared" si="6"/>
        <v>280.259103515625</v>
      </c>
      <c r="O59" s="1">
        <f t="shared" si="6"/>
        <v>287.445234375</v>
      </c>
      <c r="P59" s="1">
        <f t="shared" si="6"/>
        <v>294.81562499999995</v>
      </c>
      <c r="Q59" s="1">
        <f t="shared" si="6"/>
        <v>302.375</v>
      </c>
      <c r="R59" s="1">
        <f t="shared" si="6"/>
        <v>309.934375</v>
      </c>
      <c r="S59" s="1">
        <f t="shared" si="6"/>
        <v>317.68273437499994</v>
      </c>
      <c r="T59" s="1" t="e">
        <f t="shared" si="6"/>
        <v>#REF!</v>
      </c>
      <c r="U59" s="1" t="e">
        <f t="shared" si="6"/>
        <v>#REF!</v>
      </c>
      <c r="V59" s="1" t="e">
        <f t="shared" si="6"/>
        <v>#REF!</v>
      </c>
    </row>
    <row r="60" spans="3:22" ht="12.75">
      <c r="C60">
        <f>'Single Factor'!C97</f>
        <v>8</v>
      </c>
      <c r="D60" s="1">
        <f>'Single Factor'!D97</f>
        <v>205.06763671875</v>
      </c>
      <c r="E60" s="1">
        <f>'Single Factor'!E97</f>
        <v>210.32578124999998</v>
      </c>
      <c r="F60" s="1">
        <f>'Single Factor'!F97</f>
        <v>215.71875</v>
      </c>
      <c r="G60" s="1">
        <f>'Single Factor'!G97</f>
        <v>221.25</v>
      </c>
      <c r="H60" s="1">
        <f>'Single Factor'!H97</f>
        <v>226.78125</v>
      </c>
      <c r="I60" s="1">
        <f>'Single Factor'!I97</f>
        <v>232.45078124999998</v>
      </c>
      <c r="J60" s="1" t="e">
        <f>'Single Factor'!#REF!</f>
        <v>#REF!</v>
      </c>
      <c r="K60" s="1" t="e">
        <f>'Single Factor'!#REF!</f>
        <v>#REF!</v>
      </c>
      <c r="L60" s="1" t="e">
        <f>'Single Factor'!#REF!</f>
        <v>#REF!</v>
      </c>
      <c r="N60" s="1">
        <f t="shared" si="6"/>
        <v>205.06763671875</v>
      </c>
      <c r="O60" s="1">
        <f t="shared" si="6"/>
        <v>210.32578124999998</v>
      </c>
      <c r="P60" s="1">
        <f t="shared" si="6"/>
        <v>215.71875</v>
      </c>
      <c r="Q60" s="1">
        <f t="shared" si="6"/>
        <v>221.25</v>
      </c>
      <c r="R60" s="1">
        <f t="shared" si="6"/>
        <v>226.78125</v>
      </c>
      <c r="S60" s="1">
        <f t="shared" si="6"/>
        <v>232.45078124999998</v>
      </c>
      <c r="T60" s="1" t="e">
        <f t="shared" si="6"/>
        <v>#REF!</v>
      </c>
      <c r="U60" s="1" t="e">
        <f t="shared" si="6"/>
        <v>#REF!</v>
      </c>
      <c r="V60" s="1" t="e">
        <f t="shared" si="6"/>
        <v>#REF!</v>
      </c>
    </row>
    <row r="61" spans="2:22" ht="12.75">
      <c r="B61" t="str">
        <f>'Single Factor'!B98</f>
        <v>Bench</v>
      </c>
      <c r="C61">
        <f>'Single Factor'!C98</f>
        <v>5</v>
      </c>
      <c r="D61" s="1">
        <f>'Single Factor'!D98</f>
        <v>97.320234375</v>
      </c>
      <c r="E61" s="1">
        <f>'Single Factor'!E98</f>
        <v>99.815625</v>
      </c>
      <c r="F61" s="1">
        <f>'Single Factor'!F98</f>
        <v>102.375</v>
      </c>
      <c r="G61" s="1">
        <f>'Single Factor'!G98</f>
        <v>105</v>
      </c>
      <c r="H61" s="1">
        <f>'Single Factor'!H98</f>
        <v>107.62499999999999</v>
      </c>
      <c r="I61" s="1">
        <f>'Single Factor'!I98</f>
        <v>110.31562499999998</v>
      </c>
      <c r="J61" s="1" t="e">
        <f>'Single Factor'!#REF!</f>
        <v>#REF!</v>
      </c>
      <c r="K61" s="1" t="e">
        <f>'Single Factor'!#REF!</f>
        <v>#REF!</v>
      </c>
      <c r="L61" s="1" t="e">
        <f>'Single Factor'!#REF!</f>
        <v>#REF!</v>
      </c>
      <c r="N61" s="1">
        <f aca="true" t="shared" si="7" ref="N61:V66">IF(D61&gt;($H$6*D$12),D61,0)</f>
        <v>0</v>
      </c>
      <c r="O61" s="1">
        <f t="shared" si="7"/>
        <v>0</v>
      </c>
      <c r="P61" s="1">
        <f t="shared" si="7"/>
        <v>0</v>
      </c>
      <c r="Q61" s="1">
        <f t="shared" si="7"/>
        <v>0</v>
      </c>
      <c r="R61" s="1">
        <f t="shared" si="7"/>
        <v>0</v>
      </c>
      <c r="S61" s="1">
        <f t="shared" si="7"/>
        <v>0</v>
      </c>
      <c r="T61" s="1" t="e">
        <f t="shared" si="7"/>
        <v>#REF!</v>
      </c>
      <c r="U61" s="1" t="e">
        <f t="shared" si="7"/>
        <v>#REF!</v>
      </c>
      <c r="V61" s="1" t="e">
        <f t="shared" si="7"/>
        <v>#REF!</v>
      </c>
    </row>
    <row r="62" spans="3:22" ht="12.75">
      <c r="C62">
        <f>'Single Factor'!C99</f>
        <v>5</v>
      </c>
      <c r="D62" s="1">
        <f>'Single Factor'!D99</f>
        <v>121.65029296875</v>
      </c>
      <c r="E62" s="1">
        <f>'Single Factor'!E99</f>
        <v>124.76953125</v>
      </c>
      <c r="F62" s="1">
        <f>'Single Factor'!F99</f>
        <v>127.96875</v>
      </c>
      <c r="G62" s="1">
        <f>'Single Factor'!G99</f>
        <v>131.25</v>
      </c>
      <c r="H62" s="1">
        <f>'Single Factor'!H99</f>
        <v>134.53124999999997</v>
      </c>
      <c r="I62" s="1">
        <f>'Single Factor'!I99</f>
        <v>137.89453124999997</v>
      </c>
      <c r="J62" s="1" t="e">
        <f>'Single Factor'!#REF!</f>
        <v>#REF!</v>
      </c>
      <c r="K62" s="1" t="e">
        <f>'Single Factor'!#REF!</f>
        <v>#REF!</v>
      </c>
      <c r="L62" s="1" t="e">
        <f>'Single Factor'!#REF!</f>
        <v>#REF!</v>
      </c>
      <c r="N62" s="1">
        <f t="shared" si="7"/>
        <v>0</v>
      </c>
      <c r="O62" s="1">
        <f t="shared" si="7"/>
        <v>0</v>
      </c>
      <c r="P62" s="1">
        <f t="shared" si="7"/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 t="e">
        <f t="shared" si="7"/>
        <v>#REF!</v>
      </c>
      <c r="U62" s="1" t="e">
        <f t="shared" si="7"/>
        <v>#REF!</v>
      </c>
      <c r="V62" s="1" t="e">
        <f t="shared" si="7"/>
        <v>#REF!</v>
      </c>
    </row>
    <row r="63" spans="3:22" ht="12.75">
      <c r="C63">
        <f>'Single Factor'!C100</f>
        <v>5</v>
      </c>
      <c r="D63" s="1">
        <f>'Single Factor'!D100</f>
        <v>145.9803515625</v>
      </c>
      <c r="E63" s="1">
        <f>'Single Factor'!E100</f>
        <v>149.7234375</v>
      </c>
      <c r="F63" s="1">
        <f>'Single Factor'!F100</f>
        <v>153.5625</v>
      </c>
      <c r="G63" s="1">
        <f>'Single Factor'!G100</f>
        <v>157.5</v>
      </c>
      <c r="H63" s="1">
        <f>'Single Factor'!H100</f>
        <v>161.43749999999997</v>
      </c>
      <c r="I63" s="1">
        <f>'Single Factor'!I100</f>
        <v>165.4734375</v>
      </c>
      <c r="J63" s="1" t="e">
        <f>'Single Factor'!#REF!</f>
        <v>#REF!</v>
      </c>
      <c r="K63" s="1" t="e">
        <f>'Single Factor'!#REF!</f>
        <v>#REF!</v>
      </c>
      <c r="L63" s="1" t="e">
        <f>'Single Factor'!#REF!</f>
        <v>#REF!</v>
      </c>
      <c r="N63" s="1">
        <f t="shared" si="7"/>
        <v>145.9803515625</v>
      </c>
      <c r="O63" s="1">
        <f t="shared" si="7"/>
        <v>149.7234375</v>
      </c>
      <c r="P63" s="1">
        <f t="shared" si="7"/>
        <v>153.5625</v>
      </c>
      <c r="Q63" s="1">
        <f t="shared" si="7"/>
        <v>157.5</v>
      </c>
      <c r="R63" s="1">
        <f t="shared" si="7"/>
        <v>161.43749999999997</v>
      </c>
      <c r="S63" s="1">
        <f t="shared" si="7"/>
        <v>165.4734375</v>
      </c>
      <c r="T63" s="1" t="e">
        <f t="shared" si="7"/>
        <v>#REF!</v>
      </c>
      <c r="U63" s="1" t="e">
        <f t="shared" si="7"/>
        <v>#REF!</v>
      </c>
      <c r="V63" s="1" t="e">
        <f t="shared" si="7"/>
        <v>#REF!</v>
      </c>
    </row>
    <row r="64" spans="3:22" ht="12.75">
      <c r="C64">
        <f>'Single Factor'!C101</f>
        <v>5</v>
      </c>
      <c r="D64" s="1">
        <f>'Single Factor'!D101</f>
        <v>170.31041015625</v>
      </c>
      <c r="E64" s="1">
        <f>'Single Factor'!E101</f>
        <v>174.67734375</v>
      </c>
      <c r="F64" s="1">
        <f>'Single Factor'!F101</f>
        <v>179.15625</v>
      </c>
      <c r="G64" s="1">
        <f>'Single Factor'!G101</f>
        <v>183.75</v>
      </c>
      <c r="H64" s="1">
        <f>'Single Factor'!H101</f>
        <v>188.34374999999997</v>
      </c>
      <c r="I64" s="1">
        <f>'Single Factor'!I101</f>
        <v>193.05234374999998</v>
      </c>
      <c r="J64" s="1" t="e">
        <f>'Single Factor'!#REF!</f>
        <v>#REF!</v>
      </c>
      <c r="K64" s="1" t="e">
        <f>'Single Factor'!#REF!</f>
        <v>#REF!</v>
      </c>
      <c r="L64" s="1" t="e">
        <f>'Single Factor'!#REF!</f>
        <v>#REF!</v>
      </c>
      <c r="N64" s="1">
        <f t="shared" si="7"/>
        <v>170.31041015625</v>
      </c>
      <c r="O64" s="1">
        <f t="shared" si="7"/>
        <v>174.67734375</v>
      </c>
      <c r="P64" s="1">
        <f t="shared" si="7"/>
        <v>179.15625</v>
      </c>
      <c r="Q64" s="1">
        <f t="shared" si="7"/>
        <v>183.75</v>
      </c>
      <c r="R64" s="1">
        <f t="shared" si="7"/>
        <v>188.34374999999997</v>
      </c>
      <c r="S64" s="1">
        <f t="shared" si="7"/>
        <v>193.05234374999998</v>
      </c>
      <c r="T64" s="1" t="e">
        <f t="shared" si="7"/>
        <v>#REF!</v>
      </c>
      <c r="U64" s="1" t="e">
        <f t="shared" si="7"/>
        <v>#REF!</v>
      </c>
      <c r="V64" s="1" t="e">
        <f t="shared" si="7"/>
        <v>#REF!</v>
      </c>
    </row>
    <row r="65" spans="3:22" ht="12.75">
      <c r="C65">
        <f>'Single Factor'!C102</f>
        <v>3</v>
      </c>
      <c r="D65" s="1">
        <f>'Single Factor'!D102</f>
        <v>199.50648046874997</v>
      </c>
      <c r="E65" s="1">
        <f>'Single Factor'!E102</f>
        <v>204.62203124999996</v>
      </c>
      <c r="F65" s="1">
        <f>'Single Factor'!F102</f>
        <v>209.86874999999998</v>
      </c>
      <c r="G65" s="1">
        <f>'Single Factor'!G102</f>
        <v>215.24999999999997</v>
      </c>
      <c r="H65" s="1">
        <f>'Single Factor'!H102</f>
        <v>220.63124999999997</v>
      </c>
      <c r="I65" s="1">
        <f>'Single Factor'!I102</f>
        <v>226.14703124999994</v>
      </c>
      <c r="J65" s="1" t="e">
        <f>'Single Factor'!#REF!</f>
        <v>#REF!</v>
      </c>
      <c r="K65" s="1" t="e">
        <f>'Single Factor'!#REF!</f>
        <v>#REF!</v>
      </c>
      <c r="L65" s="1" t="e">
        <f>'Single Factor'!#REF!</f>
        <v>#REF!</v>
      </c>
      <c r="N65" s="1">
        <f t="shared" si="7"/>
        <v>199.50648046874997</v>
      </c>
      <c r="O65" s="1">
        <f t="shared" si="7"/>
        <v>204.62203124999996</v>
      </c>
      <c r="P65" s="1">
        <f t="shared" si="7"/>
        <v>209.86874999999998</v>
      </c>
      <c r="Q65" s="1">
        <f t="shared" si="7"/>
        <v>215.24999999999997</v>
      </c>
      <c r="R65" s="1">
        <f t="shared" si="7"/>
        <v>220.63124999999997</v>
      </c>
      <c r="S65" s="1">
        <f t="shared" si="7"/>
        <v>226.14703124999994</v>
      </c>
      <c r="T65" s="1" t="e">
        <f t="shared" si="7"/>
        <v>#REF!</v>
      </c>
      <c r="U65" s="1" t="e">
        <f t="shared" si="7"/>
        <v>#REF!</v>
      </c>
      <c r="V65" s="1" t="e">
        <f t="shared" si="7"/>
        <v>#REF!</v>
      </c>
    </row>
    <row r="66" spans="3:22" ht="12.75">
      <c r="C66">
        <f>'Single Factor'!C103</f>
        <v>8</v>
      </c>
      <c r="D66" s="1">
        <f>'Single Factor'!D103</f>
        <v>145.9803515625</v>
      </c>
      <c r="E66" s="1">
        <f>'Single Factor'!E103</f>
        <v>149.7234375</v>
      </c>
      <c r="F66" s="1">
        <f>'Single Factor'!F103</f>
        <v>153.5625</v>
      </c>
      <c r="G66" s="1">
        <f>'Single Factor'!G103</f>
        <v>157.5</v>
      </c>
      <c r="H66" s="1">
        <f>'Single Factor'!H103</f>
        <v>161.43749999999997</v>
      </c>
      <c r="I66" s="1">
        <f>'Single Factor'!I103</f>
        <v>165.4734375</v>
      </c>
      <c r="J66" s="1" t="e">
        <f>'Single Factor'!#REF!</f>
        <v>#REF!</v>
      </c>
      <c r="K66" s="1" t="e">
        <f>'Single Factor'!#REF!</f>
        <v>#REF!</v>
      </c>
      <c r="L66" s="1" t="e">
        <f>'Single Factor'!#REF!</f>
        <v>#REF!</v>
      </c>
      <c r="N66" s="1">
        <f t="shared" si="7"/>
        <v>145.9803515625</v>
      </c>
      <c r="O66" s="1">
        <f t="shared" si="7"/>
        <v>149.7234375</v>
      </c>
      <c r="P66" s="1">
        <f t="shared" si="7"/>
        <v>153.5625</v>
      </c>
      <c r="Q66" s="1">
        <f t="shared" si="7"/>
        <v>157.5</v>
      </c>
      <c r="R66" s="1">
        <f t="shared" si="7"/>
        <v>161.43749999999997</v>
      </c>
      <c r="S66" s="1">
        <f t="shared" si="7"/>
        <v>165.4734375</v>
      </c>
      <c r="T66" s="1" t="e">
        <f t="shared" si="7"/>
        <v>#REF!</v>
      </c>
      <c r="U66" s="1" t="e">
        <f t="shared" si="7"/>
        <v>#REF!</v>
      </c>
      <c r="V66" s="1" t="e">
        <f t="shared" si="7"/>
        <v>#REF!</v>
      </c>
    </row>
    <row r="67" spans="2:22" ht="12.75">
      <c r="B67" t="str">
        <f>'Single Factor'!B104</f>
        <v>Row</v>
      </c>
      <c r="C67">
        <f>'Single Factor'!C104</f>
        <v>5</v>
      </c>
      <c r="D67" s="1">
        <f>'Single Factor'!D104</f>
        <v>74.14874999999999</v>
      </c>
      <c r="E67" s="1">
        <f>'Single Factor'!E104</f>
        <v>76.05</v>
      </c>
      <c r="F67" s="1">
        <f>'Single Factor'!F104</f>
        <v>78</v>
      </c>
      <c r="G67" s="1">
        <f>'Single Factor'!G104</f>
        <v>80</v>
      </c>
      <c r="H67" s="1">
        <f>'Single Factor'!H104</f>
        <v>82</v>
      </c>
      <c r="I67" s="1">
        <f>'Single Factor'!I104</f>
        <v>84.05</v>
      </c>
      <c r="J67" s="1" t="e">
        <f>'Single Factor'!#REF!</f>
        <v>#REF!</v>
      </c>
      <c r="K67" s="1" t="e">
        <f>'Single Factor'!#REF!</f>
        <v>#REF!</v>
      </c>
      <c r="L67" s="1" t="e">
        <f>'Single Factor'!#REF!</f>
        <v>#REF!</v>
      </c>
      <c r="N67" s="1">
        <f aca="true" t="shared" si="8" ref="N67:V72">IF(D67&gt;($H$6*D$13),D67,0)</f>
        <v>0</v>
      </c>
      <c r="O67" s="1">
        <f t="shared" si="8"/>
        <v>0</v>
      </c>
      <c r="P67" s="1">
        <f t="shared" si="8"/>
        <v>0</v>
      </c>
      <c r="Q67" s="1">
        <f t="shared" si="8"/>
        <v>0</v>
      </c>
      <c r="R67" s="1">
        <f t="shared" si="8"/>
        <v>0</v>
      </c>
      <c r="S67" s="1">
        <f t="shared" si="8"/>
        <v>0</v>
      </c>
      <c r="T67" s="1" t="e">
        <f t="shared" si="8"/>
        <v>#REF!</v>
      </c>
      <c r="U67" s="1" t="e">
        <f t="shared" si="8"/>
        <v>#REF!</v>
      </c>
      <c r="V67" s="1" t="e">
        <f t="shared" si="8"/>
        <v>#REF!</v>
      </c>
    </row>
    <row r="68" spans="3:22" ht="12.75">
      <c r="C68">
        <f>'Single Factor'!C105</f>
        <v>5</v>
      </c>
      <c r="D68" s="1">
        <f>'Single Factor'!D105</f>
        <v>92.6859375</v>
      </c>
      <c r="E68" s="1">
        <f>'Single Factor'!E105</f>
        <v>95.0625</v>
      </c>
      <c r="F68" s="1">
        <f>'Single Factor'!F105</f>
        <v>97.5</v>
      </c>
      <c r="G68" s="1">
        <f>'Single Factor'!G105</f>
        <v>100</v>
      </c>
      <c r="H68" s="1">
        <f>'Single Factor'!H105</f>
        <v>102.5</v>
      </c>
      <c r="I68" s="1">
        <f>'Single Factor'!I105</f>
        <v>105.0625</v>
      </c>
      <c r="J68" s="1" t="e">
        <f>'Single Factor'!#REF!</f>
        <v>#REF!</v>
      </c>
      <c r="K68" s="1" t="e">
        <f>'Single Factor'!#REF!</f>
        <v>#REF!</v>
      </c>
      <c r="L68" s="1" t="e">
        <f>'Single Factor'!#REF!</f>
        <v>#REF!</v>
      </c>
      <c r="N68" s="1">
        <f t="shared" si="8"/>
        <v>0</v>
      </c>
      <c r="O68" s="1">
        <f t="shared" si="8"/>
        <v>0</v>
      </c>
      <c r="P68" s="1">
        <f t="shared" si="8"/>
        <v>0</v>
      </c>
      <c r="Q68" s="1">
        <f t="shared" si="8"/>
        <v>0</v>
      </c>
      <c r="R68" s="1">
        <f t="shared" si="8"/>
        <v>0</v>
      </c>
      <c r="S68" s="1">
        <f t="shared" si="8"/>
        <v>0</v>
      </c>
      <c r="T68" s="1" t="e">
        <f t="shared" si="8"/>
        <v>#REF!</v>
      </c>
      <c r="U68" s="1" t="e">
        <f t="shared" si="8"/>
        <v>#REF!</v>
      </c>
      <c r="V68" s="1" t="e">
        <f t="shared" si="8"/>
        <v>#REF!</v>
      </c>
    </row>
    <row r="69" spans="3:22" ht="12.75">
      <c r="C69">
        <f>'Single Factor'!C106</f>
        <v>5</v>
      </c>
      <c r="D69" s="1">
        <f>'Single Factor'!D106</f>
        <v>111.22312499999998</v>
      </c>
      <c r="E69" s="1">
        <f>'Single Factor'!E106</f>
        <v>114.07499999999999</v>
      </c>
      <c r="F69" s="1">
        <f>'Single Factor'!F106</f>
        <v>117</v>
      </c>
      <c r="G69" s="1">
        <f>'Single Factor'!G106</f>
        <v>120</v>
      </c>
      <c r="H69" s="1">
        <f>'Single Factor'!H106</f>
        <v>123</v>
      </c>
      <c r="I69" s="1">
        <f>'Single Factor'!I106</f>
        <v>126.07499999999999</v>
      </c>
      <c r="J69" s="1" t="e">
        <f>'Single Factor'!#REF!</f>
        <v>#REF!</v>
      </c>
      <c r="K69" s="1" t="e">
        <f>'Single Factor'!#REF!</f>
        <v>#REF!</v>
      </c>
      <c r="L69" s="1" t="e">
        <f>'Single Factor'!#REF!</f>
        <v>#REF!</v>
      </c>
      <c r="N69" s="1">
        <f t="shared" si="8"/>
        <v>111.22312499999998</v>
      </c>
      <c r="O69" s="1">
        <f t="shared" si="8"/>
        <v>114.07499999999999</v>
      </c>
      <c r="P69" s="1">
        <f t="shared" si="8"/>
        <v>117</v>
      </c>
      <c r="Q69" s="1">
        <f t="shared" si="8"/>
        <v>120</v>
      </c>
      <c r="R69" s="1">
        <f t="shared" si="8"/>
        <v>123</v>
      </c>
      <c r="S69" s="1">
        <f t="shared" si="8"/>
        <v>126.07499999999999</v>
      </c>
      <c r="T69" s="1" t="e">
        <f t="shared" si="8"/>
        <v>#REF!</v>
      </c>
      <c r="U69" s="1" t="e">
        <f t="shared" si="8"/>
        <v>#REF!</v>
      </c>
      <c r="V69" s="1" t="e">
        <f t="shared" si="8"/>
        <v>#REF!</v>
      </c>
    </row>
    <row r="70" spans="3:22" ht="12.75">
      <c r="C70">
        <f>'Single Factor'!C107</f>
        <v>5</v>
      </c>
      <c r="D70" s="1">
        <f>'Single Factor'!D107</f>
        <v>129.7603125</v>
      </c>
      <c r="E70" s="1">
        <f>'Single Factor'!E107</f>
        <v>133.0875</v>
      </c>
      <c r="F70" s="1">
        <f>'Single Factor'!F107</f>
        <v>136.5</v>
      </c>
      <c r="G70" s="1">
        <f>'Single Factor'!G107</f>
        <v>140</v>
      </c>
      <c r="H70" s="1">
        <f>'Single Factor'!H107</f>
        <v>143.5</v>
      </c>
      <c r="I70" s="1">
        <f>'Single Factor'!I107</f>
        <v>147.0875</v>
      </c>
      <c r="J70" s="1" t="e">
        <f>'Single Factor'!#REF!</f>
        <v>#REF!</v>
      </c>
      <c r="K70" s="1" t="e">
        <f>'Single Factor'!#REF!</f>
        <v>#REF!</v>
      </c>
      <c r="L70" s="1" t="e">
        <f>'Single Factor'!#REF!</f>
        <v>#REF!</v>
      </c>
      <c r="N70" s="1">
        <f t="shared" si="8"/>
        <v>129.7603125</v>
      </c>
      <c r="O70" s="1">
        <f t="shared" si="8"/>
        <v>133.0875</v>
      </c>
      <c r="P70" s="1">
        <f t="shared" si="8"/>
        <v>136.5</v>
      </c>
      <c r="Q70" s="1">
        <f t="shared" si="8"/>
        <v>140</v>
      </c>
      <c r="R70" s="1">
        <f t="shared" si="8"/>
        <v>143.5</v>
      </c>
      <c r="S70" s="1">
        <f t="shared" si="8"/>
        <v>147.0875</v>
      </c>
      <c r="T70" s="1" t="e">
        <f t="shared" si="8"/>
        <v>#REF!</v>
      </c>
      <c r="U70" s="1" t="e">
        <f t="shared" si="8"/>
        <v>#REF!</v>
      </c>
      <c r="V70" s="1" t="e">
        <f t="shared" si="8"/>
        <v>#REF!</v>
      </c>
    </row>
    <row r="71" spans="3:22" ht="12.75">
      <c r="C71">
        <f>'Single Factor'!C108</f>
        <v>3</v>
      </c>
      <c r="D71" s="1">
        <f>'Single Factor'!D108</f>
        <v>152.00493749999998</v>
      </c>
      <c r="E71" s="1">
        <f>'Single Factor'!E108</f>
        <v>155.90249999999997</v>
      </c>
      <c r="F71" s="1">
        <f>'Single Factor'!F108</f>
        <v>159.89999999999998</v>
      </c>
      <c r="G71" s="1">
        <f>'Single Factor'!G108</f>
        <v>164</v>
      </c>
      <c r="H71" s="1">
        <f>'Single Factor'!H108</f>
        <v>168.1</v>
      </c>
      <c r="I71" s="1">
        <f>'Single Factor'!I108</f>
        <v>172.30249999999998</v>
      </c>
      <c r="J71" s="1" t="e">
        <f>'Single Factor'!#REF!</f>
        <v>#REF!</v>
      </c>
      <c r="K71" s="1" t="e">
        <f>'Single Factor'!#REF!</f>
        <v>#REF!</v>
      </c>
      <c r="L71" s="1" t="e">
        <f>'Single Factor'!#REF!</f>
        <v>#REF!</v>
      </c>
      <c r="N71" s="1">
        <f t="shared" si="8"/>
        <v>152.00493749999998</v>
      </c>
      <c r="O71" s="1">
        <f t="shared" si="8"/>
        <v>155.90249999999997</v>
      </c>
      <c r="P71" s="1">
        <f t="shared" si="8"/>
        <v>159.89999999999998</v>
      </c>
      <c r="Q71" s="1">
        <f t="shared" si="8"/>
        <v>164</v>
      </c>
      <c r="R71" s="1">
        <f t="shared" si="8"/>
        <v>168.1</v>
      </c>
      <c r="S71" s="1">
        <f t="shared" si="8"/>
        <v>172.30249999999998</v>
      </c>
      <c r="T71" s="1" t="e">
        <f t="shared" si="8"/>
        <v>#REF!</v>
      </c>
      <c r="U71" s="1" t="e">
        <f t="shared" si="8"/>
        <v>#REF!</v>
      </c>
      <c r="V71" s="1" t="e">
        <f t="shared" si="8"/>
        <v>#REF!</v>
      </c>
    </row>
    <row r="72" spans="3:22" ht="12.75">
      <c r="C72">
        <f>'Single Factor'!C109</f>
        <v>8</v>
      </c>
      <c r="D72" s="1">
        <f>'Single Factor'!D109</f>
        <v>111.22312499999998</v>
      </c>
      <c r="E72" s="1">
        <f>'Single Factor'!E109</f>
        <v>114.07499999999999</v>
      </c>
      <c r="F72" s="1">
        <f>'Single Factor'!F109</f>
        <v>117</v>
      </c>
      <c r="G72" s="1">
        <f>'Single Factor'!G109</f>
        <v>120</v>
      </c>
      <c r="H72" s="1">
        <f>'Single Factor'!H109</f>
        <v>123</v>
      </c>
      <c r="I72" s="1">
        <f>'Single Factor'!I109</f>
        <v>126.07499999999999</v>
      </c>
      <c r="J72" s="1" t="e">
        <f>'Single Factor'!#REF!</f>
        <v>#REF!</v>
      </c>
      <c r="K72" s="1" t="e">
        <f>'Single Factor'!#REF!</f>
        <v>#REF!</v>
      </c>
      <c r="L72" s="1" t="e">
        <f>'Single Factor'!#REF!</f>
        <v>#REF!</v>
      </c>
      <c r="N72" s="1">
        <f t="shared" si="8"/>
        <v>111.22312499999998</v>
      </c>
      <c r="O72" s="1">
        <f t="shared" si="8"/>
        <v>114.07499999999999</v>
      </c>
      <c r="P72" s="1">
        <f t="shared" si="8"/>
        <v>117</v>
      </c>
      <c r="Q72" s="1">
        <f t="shared" si="8"/>
        <v>120</v>
      </c>
      <c r="R72" s="1">
        <f t="shared" si="8"/>
        <v>123</v>
      </c>
      <c r="S72" s="1">
        <f t="shared" si="8"/>
        <v>126.07499999999999</v>
      </c>
      <c r="T72" s="1" t="e">
        <f t="shared" si="8"/>
        <v>#REF!</v>
      </c>
      <c r="U72" s="1" t="e">
        <f t="shared" si="8"/>
        <v>#REF!</v>
      </c>
      <c r="V72" s="1" t="e">
        <f t="shared" si="8"/>
        <v>#REF!</v>
      </c>
    </row>
    <row r="73" ht="12.75">
      <c r="B73" t="str">
        <f>'Single Factor'!B110</f>
        <v>Assistance</v>
      </c>
    </row>
    <row r="74" ht="12.75">
      <c r="B74" t="str">
        <f>'Single Factor'!B111</f>
        <v>3 Sets of Weighted Dips x 5-8 reps</v>
      </c>
    </row>
    <row r="75" ht="12.75">
      <c r="B75" t="str">
        <f>'Single Factor'!B112</f>
        <v>3 Sets of Barbell Curls x 8 reps</v>
      </c>
    </row>
    <row r="76" ht="12.75">
      <c r="B76" t="str">
        <f>'Single Factor'!B113</f>
        <v>3 Sets of Triceps Extensions x 8 reps</v>
      </c>
    </row>
    <row r="78" spans="1:12" ht="12.75">
      <c r="A78" t="str">
        <f>'Single Factor'!A116</f>
        <v>Core Exercise Tonnage</v>
      </c>
      <c r="C78" t="str">
        <f>'Single Factor'!C116</f>
        <v>Monday</v>
      </c>
      <c r="D78" s="1">
        <f>'Single Factor'!D116</f>
        <v>11556.77783203125</v>
      </c>
      <c r="E78" s="1">
        <f>'Single Factor'!E116</f>
        <v>11853.10546875</v>
      </c>
      <c r="F78" s="1">
        <f>'Single Factor'!F116</f>
        <v>12157.03125</v>
      </c>
      <c r="G78" s="1">
        <f>'Single Factor'!G116</f>
        <v>12468.75</v>
      </c>
      <c r="H78" s="1">
        <f>'Single Factor'!H116</f>
        <v>12780.46875</v>
      </c>
      <c r="I78" s="1">
        <f>'Single Factor'!I116</f>
        <v>13099.98046875</v>
      </c>
      <c r="J78" s="1" t="e">
        <f>'Single Factor'!#REF!</f>
        <v>#REF!</v>
      </c>
      <c r="K78" s="1" t="e">
        <f>'Single Factor'!#REF!</f>
        <v>#REF!</v>
      </c>
      <c r="L78" s="1" t="e">
        <f>'Single Factor'!#REF!</f>
        <v>#REF!</v>
      </c>
    </row>
    <row r="79" spans="1:12" ht="12.75">
      <c r="A79" t="str">
        <f>'Single Factor'!A117</f>
        <v> </v>
      </c>
      <c r="C79" t="str">
        <f>'Single Factor'!C117</f>
        <v>Wednesady</v>
      </c>
      <c r="D79" s="1">
        <f>'Single Factor'!D117</f>
        <v>11495.952685546874</v>
      </c>
      <c r="E79" s="1">
        <f>'Single Factor'!E117</f>
        <v>11790.720703125</v>
      </c>
      <c r="F79" s="1">
        <f>'Single Factor'!F117</f>
        <v>12093.046875</v>
      </c>
      <c r="G79" s="1">
        <f>'Single Factor'!G117</f>
        <v>12403.125</v>
      </c>
      <c r="H79" s="1">
        <f>'Single Factor'!H117</f>
        <v>12713.203125</v>
      </c>
      <c r="I79" s="1">
        <f>'Single Factor'!I117</f>
        <v>13031.033203125</v>
      </c>
      <c r="J79" s="1" t="e">
        <f>'Single Factor'!#REF!</f>
        <v>#REF!</v>
      </c>
      <c r="K79" s="1" t="e">
        <f>'Single Factor'!#REF!</f>
        <v>#REF!</v>
      </c>
      <c r="L79" s="1" t="e">
        <f>'Single Factor'!#REF!</f>
        <v>#REF!</v>
      </c>
    </row>
    <row r="80" spans="3:12" ht="12.75">
      <c r="C80" t="str">
        <f>'Single Factor'!C118</f>
        <v>Friday</v>
      </c>
      <c r="D80" s="1">
        <f>'Single Factor'!D118</f>
        <v>14068.450880859376</v>
      </c>
      <c r="E80" s="1">
        <f>'Single Factor'!E118</f>
        <v>14429.180390624999</v>
      </c>
      <c r="F80" s="1">
        <f>'Single Factor'!F118</f>
        <v>14799.159375000001</v>
      </c>
      <c r="G80" s="1">
        <f>'Single Factor'!G118</f>
        <v>15178.625</v>
      </c>
      <c r="H80" s="1">
        <f>'Single Factor'!H118</f>
        <v>15558.090624999999</v>
      </c>
      <c r="I80" s="1">
        <f>'Single Factor'!I118</f>
        <v>15947.042890624998</v>
      </c>
      <c r="J80" s="1" t="e">
        <f>'Single Factor'!#REF!</f>
        <v>#REF!</v>
      </c>
      <c r="K80" s="1" t="e">
        <f>'Single Factor'!#REF!</f>
        <v>#REF!</v>
      </c>
      <c r="L80" s="1" t="e">
        <f>'Single Factor'!#REF!</f>
        <v>#REF!</v>
      </c>
    </row>
    <row r="81" spans="4:12" ht="12.75"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t="s">
        <v>41</v>
      </c>
      <c r="C82" t="s">
        <v>0</v>
      </c>
      <c r="D82" s="1">
        <f>SUMPRODUCT($C$19:$C$33,N19:N33)</f>
        <v>8089.744482421875</v>
      </c>
      <c r="E82" s="1">
        <f aca="true" t="shared" si="9" ref="E82:L82">SUMPRODUCT($C$19:$C$33,O19:O33)</f>
        <v>8297.173828125</v>
      </c>
      <c r="F82" s="1">
        <f t="shared" si="9"/>
        <v>8509.921875</v>
      </c>
      <c r="G82" s="1">
        <f t="shared" si="9"/>
        <v>8728.125</v>
      </c>
      <c r="H82" s="1">
        <f t="shared" si="9"/>
        <v>8946.328125</v>
      </c>
      <c r="I82" s="1">
        <f t="shared" si="9"/>
        <v>9169.986328125</v>
      </c>
      <c r="J82" s="1" t="e">
        <f t="shared" si="9"/>
        <v>#REF!</v>
      </c>
      <c r="K82" s="1" t="e">
        <f t="shared" si="9"/>
        <v>#REF!</v>
      </c>
      <c r="L82" s="1" t="e">
        <f t="shared" si="9"/>
        <v>#REF!</v>
      </c>
    </row>
    <row r="83" spans="3:12" ht="12.75">
      <c r="C83" t="s">
        <v>10</v>
      </c>
      <c r="D83" s="1">
        <f>SUMPRODUCT($C$39:$C$50,N39:N50)</f>
        <v>8437.316748046876</v>
      </c>
      <c r="E83" s="1">
        <f aca="true" t="shared" si="10" ref="E83:L83">SUMPRODUCT($C$39:$C$50,O39:O50)</f>
        <v>8653.658203125</v>
      </c>
      <c r="F83" s="1">
        <f t="shared" si="10"/>
        <v>8875.546875</v>
      </c>
      <c r="G83" s="1">
        <f t="shared" si="10"/>
        <v>9103.125</v>
      </c>
      <c r="H83" s="1">
        <f t="shared" si="10"/>
        <v>9330.703125</v>
      </c>
      <c r="I83" s="1">
        <f t="shared" si="10"/>
        <v>9563.970703125</v>
      </c>
      <c r="J83" s="1" t="e">
        <f t="shared" si="10"/>
        <v>#REF!</v>
      </c>
      <c r="K83" s="1" t="e">
        <f t="shared" si="10"/>
        <v>#REF!</v>
      </c>
      <c r="L83" s="1" t="e">
        <f t="shared" si="10"/>
        <v>#REF!</v>
      </c>
    </row>
    <row r="84" spans="3:12" ht="12.75">
      <c r="C84" t="s">
        <v>15</v>
      </c>
      <c r="D84" s="1">
        <f>SUMPRODUCT($C$55:$C$72,N55:N72)</f>
        <v>10601.417531250001</v>
      </c>
      <c r="E84" s="1">
        <f aca="true" t="shared" si="11" ref="E84:L84">SUMPRODUCT($C$55:$C$72,O55:O72)</f>
        <v>10873.24875</v>
      </c>
      <c r="F84" s="1">
        <f t="shared" si="11"/>
        <v>11152.05</v>
      </c>
      <c r="G84" s="1">
        <f t="shared" si="11"/>
        <v>11438</v>
      </c>
      <c r="H84" s="1">
        <f t="shared" si="11"/>
        <v>11723.949999999999</v>
      </c>
      <c r="I84" s="1">
        <f t="shared" si="11"/>
        <v>12017.04875</v>
      </c>
      <c r="J84" s="1" t="e">
        <f t="shared" si="11"/>
        <v>#REF!</v>
      </c>
      <c r="K84" s="1" t="e">
        <f t="shared" si="11"/>
        <v>#REF!</v>
      </c>
      <c r="L84" s="1" t="e">
        <f t="shared" si="11"/>
        <v>#REF!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2007-02-23T15:26:32Z</cp:lastPrinted>
  <dcterms:created xsi:type="dcterms:W3CDTF">2005-11-27T21:49:51Z</dcterms:created>
  <dcterms:modified xsi:type="dcterms:W3CDTF">2007-03-14T18:44:03Z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